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jects\Desktop\"/>
    </mc:Choice>
  </mc:AlternateContent>
  <xr:revisionPtr revIDLastSave="0" documentId="13_ncr:1_{ADEFC6D3-09B3-40AF-A317-C0F7F7441EF6}" xr6:coauthVersionLast="45" xr6:coauthVersionMax="45" xr10:uidLastSave="{00000000-0000-0000-0000-000000000000}"/>
  <bookViews>
    <workbookView xWindow="-120" yWindow="-120" windowWidth="29040" windowHeight="15840" xr2:uid="{DF89FCDA-AB85-4E66-99EB-E0AE44080CC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G68" i="1" l="1"/>
  <c r="AW4" i="1" l="1"/>
  <c r="S9" i="1"/>
  <c r="P9" i="1"/>
  <c r="M9" i="1"/>
  <c r="AK9" i="1"/>
  <c r="AT9" i="1" s="1"/>
  <c r="C7" i="1"/>
  <c r="BF9" i="1"/>
  <c r="AW9" i="1"/>
  <c r="AZ9" i="1" s="1"/>
  <c r="AH9" i="1"/>
  <c r="AC9" i="1"/>
  <c r="Z9" i="1"/>
  <c r="AF9" i="1"/>
  <c r="AX7" i="1"/>
  <c r="AA7" i="1"/>
  <c r="K7" i="1"/>
  <c r="BK12" i="1"/>
  <c r="BK15" i="1" s="1"/>
  <c r="BK10" i="1"/>
  <c r="BK11" i="1" s="1"/>
  <c r="BK14" i="1" s="1"/>
  <c r="BK17" i="1" s="1"/>
  <c r="BJ10" i="1"/>
  <c r="BJ11" i="1" s="1"/>
  <c r="BJ12" i="1" s="1"/>
  <c r="J10" i="1"/>
  <c r="S10" i="1" s="1"/>
  <c r="K9" i="1" l="1"/>
  <c r="K10" i="1" s="1"/>
  <c r="AX9" i="1"/>
  <c r="AA9" i="1"/>
  <c r="AA10" i="1" s="1"/>
  <c r="BC9" i="1"/>
  <c r="AF10" i="1"/>
  <c r="AW10" i="1"/>
  <c r="BC10" i="1" s="1"/>
  <c r="BD10" i="1" s="1"/>
  <c r="AZ10" i="1"/>
  <c r="AC10" i="1"/>
  <c r="AK10" i="1"/>
  <c r="Z10" i="1"/>
  <c r="AQ9" i="1"/>
  <c r="AN9" i="1"/>
  <c r="J11" i="1"/>
  <c r="J12" i="1" s="1"/>
  <c r="AW12" i="1" s="1"/>
  <c r="BC12" i="1" s="1"/>
  <c r="M10" i="1"/>
  <c r="M11" i="1"/>
  <c r="P10" i="1"/>
  <c r="Q10" i="1" s="1"/>
  <c r="BK13" i="1"/>
  <c r="BK16" i="1" s="1"/>
  <c r="BJ13" i="1"/>
  <c r="AZ12" i="1" l="1"/>
  <c r="BJ14" i="1"/>
  <c r="X9" i="1"/>
  <c r="AB10" i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L9" i="1"/>
  <c r="AB9" i="1"/>
  <c r="AL10" i="1"/>
  <c r="AM10" i="1" s="1"/>
  <c r="AX10" i="1"/>
  <c r="AX11" i="1" s="1"/>
  <c r="AX12" i="1" s="1"/>
  <c r="AY9" i="1"/>
  <c r="BE9" i="1" s="1"/>
  <c r="BG9" i="1" s="1"/>
  <c r="AT10" i="1"/>
  <c r="Z11" i="1"/>
  <c r="AC11" i="1"/>
  <c r="AW11" i="1"/>
  <c r="AZ11" i="1" s="1"/>
  <c r="AK11" i="1"/>
  <c r="AL11" i="1" s="1"/>
  <c r="AF11" i="1"/>
  <c r="S11" i="1"/>
  <c r="S12" i="1"/>
  <c r="Z12" i="1"/>
  <c r="AC12" i="1"/>
  <c r="AF12" i="1"/>
  <c r="AN10" i="1"/>
  <c r="AQ10" i="1"/>
  <c r="AR10" i="1" s="1"/>
  <c r="AM9" i="1"/>
  <c r="AO9" i="1" s="1"/>
  <c r="AP9" i="1" s="1"/>
  <c r="P11" i="1"/>
  <c r="Q11" i="1" s="1"/>
  <c r="M12" i="1"/>
  <c r="P12" i="1"/>
  <c r="J13" i="1"/>
  <c r="AW13" i="1" s="1"/>
  <c r="BC13" i="1" s="1"/>
  <c r="Q12" i="1" l="1"/>
  <c r="AZ13" i="1"/>
  <c r="BJ15" i="1"/>
  <c r="AY10" i="1"/>
  <c r="BE10" i="1" s="1"/>
  <c r="BG10" i="1" s="1"/>
  <c r="AX13" i="1"/>
  <c r="AY12" i="1"/>
  <c r="BE12" i="1" s="1"/>
  <c r="L10" i="1"/>
  <c r="N10" i="1" s="1"/>
  <c r="X10" i="1"/>
  <c r="AA11" i="1"/>
  <c r="AY11" i="1"/>
  <c r="R9" i="1"/>
  <c r="T9" i="1" s="1"/>
  <c r="N9" i="1"/>
  <c r="O9" i="1" s="1"/>
  <c r="AG9" i="1"/>
  <c r="AI9" i="1" s="1"/>
  <c r="AD9" i="1"/>
  <c r="AE9" i="1" s="1"/>
  <c r="AO10" i="1"/>
  <c r="AP10" i="1" s="1"/>
  <c r="AS10" i="1"/>
  <c r="AK12" i="1"/>
  <c r="AL12" i="1" s="1"/>
  <c r="AM12" i="1" s="1"/>
  <c r="BA9" i="1"/>
  <c r="BB9" i="1" s="1"/>
  <c r="BC11" i="1"/>
  <c r="BD11" i="1" s="1"/>
  <c r="BD12" i="1" s="1"/>
  <c r="BD13" i="1" s="1"/>
  <c r="AF13" i="1"/>
  <c r="S13" i="1"/>
  <c r="AC13" i="1"/>
  <c r="Z13" i="1"/>
  <c r="AN11" i="1"/>
  <c r="AT11" i="1"/>
  <c r="AQ11" i="1"/>
  <c r="AR11" i="1" s="1"/>
  <c r="AM11" i="1"/>
  <c r="AS9" i="1"/>
  <c r="AU9" i="1" s="1"/>
  <c r="AG10" i="1"/>
  <c r="AB11" i="1"/>
  <c r="AG11" i="1" s="1"/>
  <c r="L11" i="1"/>
  <c r="AD10" i="1"/>
  <c r="M13" i="1"/>
  <c r="P13" i="1"/>
  <c r="J14" i="1"/>
  <c r="AW14" i="1" s="1"/>
  <c r="BC14" i="1" s="1"/>
  <c r="BD14" i="1" l="1"/>
  <c r="AU10" i="1"/>
  <c r="Q13" i="1"/>
  <c r="AZ14" i="1"/>
  <c r="O10" i="1"/>
  <c r="BJ16" i="1"/>
  <c r="AZ15" i="1"/>
  <c r="BE11" i="1"/>
  <c r="BG11" i="1" s="1"/>
  <c r="BG12" i="1" s="1"/>
  <c r="BA10" i="1"/>
  <c r="BB10" i="1" s="1"/>
  <c r="R10" i="1"/>
  <c r="T10" i="1" s="1"/>
  <c r="AY13" i="1"/>
  <c r="BE13" i="1" s="1"/>
  <c r="AX14" i="1"/>
  <c r="AA12" i="1"/>
  <c r="X12" i="1" s="1"/>
  <c r="X11" i="1"/>
  <c r="AE10" i="1"/>
  <c r="AT12" i="1"/>
  <c r="AQ12" i="1"/>
  <c r="AR12" i="1" s="1"/>
  <c r="AK13" i="1"/>
  <c r="AL13" i="1" s="1"/>
  <c r="AM13" i="1" s="1"/>
  <c r="AO11" i="1"/>
  <c r="AP11" i="1" s="1"/>
  <c r="AN12" i="1"/>
  <c r="AC14" i="1"/>
  <c r="Z14" i="1"/>
  <c r="S14" i="1"/>
  <c r="AF14" i="1"/>
  <c r="AS11" i="1"/>
  <c r="W9" i="1"/>
  <c r="R11" i="1"/>
  <c r="BA11" i="1"/>
  <c r="N11" i="1"/>
  <c r="L12" i="1"/>
  <c r="BA12" i="1" s="1"/>
  <c r="AI10" i="1"/>
  <c r="AD11" i="1"/>
  <c r="P14" i="1"/>
  <c r="M14" i="1"/>
  <c r="J15" i="1"/>
  <c r="AW15" i="1" s="1"/>
  <c r="BC15" i="1" s="1"/>
  <c r="BD15" i="1" s="1"/>
  <c r="AU11" i="1" l="1"/>
  <c r="BG13" i="1"/>
  <c r="T11" i="1"/>
  <c r="AB12" i="1"/>
  <c r="AG12" i="1" s="1"/>
  <c r="O11" i="1"/>
  <c r="Q14" i="1"/>
  <c r="BJ17" i="1"/>
  <c r="AA13" i="1"/>
  <c r="AA14" i="1" s="1"/>
  <c r="AB14" i="1" s="1"/>
  <c r="AG14" i="1" s="1"/>
  <c r="AX15" i="1"/>
  <c r="AY14" i="1"/>
  <c r="BE14" i="1" s="1"/>
  <c r="BB11" i="1"/>
  <c r="BB12" i="1" s="1"/>
  <c r="AE11" i="1"/>
  <c r="W10" i="1"/>
  <c r="AT13" i="1"/>
  <c r="AS12" i="1"/>
  <c r="AU12" i="1" s="1"/>
  <c r="AO12" i="1"/>
  <c r="AP12" i="1" s="1"/>
  <c r="AQ13" i="1"/>
  <c r="AR13" i="1" s="1"/>
  <c r="AN13" i="1"/>
  <c r="AO13" i="1" s="1"/>
  <c r="AK14" i="1"/>
  <c r="AL14" i="1" s="1"/>
  <c r="AM14" i="1" s="1"/>
  <c r="AC15" i="1"/>
  <c r="Z15" i="1"/>
  <c r="S15" i="1"/>
  <c r="AF15" i="1"/>
  <c r="AI11" i="1"/>
  <c r="R12" i="1"/>
  <c r="N12" i="1"/>
  <c r="L13" i="1"/>
  <c r="BA13" i="1" s="1"/>
  <c r="P15" i="1"/>
  <c r="M15" i="1"/>
  <c r="J16" i="1"/>
  <c r="AW16" i="1" s="1"/>
  <c r="T12" i="1" l="1"/>
  <c r="BG14" i="1"/>
  <c r="O12" i="1"/>
  <c r="X13" i="1"/>
  <c r="Q15" i="1"/>
  <c r="AD12" i="1"/>
  <c r="AE12" i="1" s="1"/>
  <c r="BC16" i="1"/>
  <c r="BD16" i="1" s="1"/>
  <c r="AZ16" i="1"/>
  <c r="AB13" i="1"/>
  <c r="AG13" i="1" s="1"/>
  <c r="BJ18" i="1"/>
  <c r="AA15" i="1"/>
  <c r="AY15" i="1"/>
  <c r="BE15" i="1" s="1"/>
  <c r="BG15" i="1" s="1"/>
  <c r="AX16" i="1"/>
  <c r="BB13" i="1"/>
  <c r="X14" i="1"/>
  <c r="AP13" i="1"/>
  <c r="AS13" i="1"/>
  <c r="AU13" i="1" s="1"/>
  <c r="AQ14" i="1"/>
  <c r="AR14" i="1" s="1"/>
  <c r="AK15" i="1"/>
  <c r="AN15" i="1" s="1"/>
  <c r="AN14" i="1"/>
  <c r="AT14" i="1"/>
  <c r="S16" i="1"/>
  <c r="AC16" i="1"/>
  <c r="AF16" i="1"/>
  <c r="Z16" i="1"/>
  <c r="AI12" i="1"/>
  <c r="W11" i="1"/>
  <c r="R13" i="1"/>
  <c r="T13" i="1" s="1"/>
  <c r="N13" i="1"/>
  <c r="O13" i="1" s="1"/>
  <c r="L14" i="1"/>
  <c r="BA14" i="1" s="1"/>
  <c r="M16" i="1"/>
  <c r="P16" i="1"/>
  <c r="AD14" i="1"/>
  <c r="J17" i="1"/>
  <c r="AW17" i="1" s="1"/>
  <c r="AA16" i="1" l="1"/>
  <c r="Q16" i="1"/>
  <c r="AD13" i="1"/>
  <c r="AE13" i="1" s="1"/>
  <c r="AE14" i="1" s="1"/>
  <c r="BC17" i="1"/>
  <c r="BD17" i="1" s="1"/>
  <c r="AZ17" i="1"/>
  <c r="W12" i="1"/>
  <c r="BJ19" i="1"/>
  <c r="BB14" i="1"/>
  <c r="AY16" i="1"/>
  <c r="BE16" i="1" s="1"/>
  <c r="BG16" i="1" s="1"/>
  <c r="AX17" i="1"/>
  <c r="AL15" i="1"/>
  <c r="AK16" i="1"/>
  <c r="AS14" i="1"/>
  <c r="AU14" i="1" s="1"/>
  <c r="AO14" i="1"/>
  <c r="AP14" i="1" s="1"/>
  <c r="AQ15" i="1"/>
  <c r="AR15" i="1" s="1"/>
  <c r="AT15" i="1"/>
  <c r="AF17" i="1"/>
  <c r="S17" i="1"/>
  <c r="AC17" i="1"/>
  <c r="Z17" i="1"/>
  <c r="AI13" i="1"/>
  <c r="AB16" i="1"/>
  <c r="AB15" i="1"/>
  <c r="AD15" i="1" s="1"/>
  <c r="R14" i="1"/>
  <c r="T14" i="1" s="1"/>
  <c r="N14" i="1"/>
  <c r="O14" i="1" s="1"/>
  <c r="L15" i="1"/>
  <c r="BA15" i="1" s="1"/>
  <c r="M17" i="1"/>
  <c r="P17" i="1"/>
  <c r="Q17" i="1" s="1"/>
  <c r="J18" i="1"/>
  <c r="AW18" i="1" s="1"/>
  <c r="BC18" i="1" s="1"/>
  <c r="AA17" i="1" l="1"/>
  <c r="BD18" i="1"/>
  <c r="BB15" i="1"/>
  <c r="W13" i="1"/>
  <c r="AZ18" i="1"/>
  <c r="BJ20" i="1"/>
  <c r="AY17" i="1"/>
  <c r="BE17" i="1" s="1"/>
  <c r="BG17" i="1" s="1"/>
  <c r="AX18" i="1"/>
  <c r="AL16" i="1"/>
  <c r="AQ16" i="1"/>
  <c r="AR16" i="1" s="1"/>
  <c r="AT16" i="1"/>
  <c r="AK17" i="1"/>
  <c r="AN16" i="1"/>
  <c r="AM15" i="1"/>
  <c r="X15" i="1"/>
  <c r="AE15" i="1"/>
  <c r="AC18" i="1"/>
  <c r="Z18" i="1"/>
  <c r="AA18" i="1" s="1"/>
  <c r="S18" i="1"/>
  <c r="AF18" i="1"/>
  <c r="AG15" i="1"/>
  <c r="AI14" i="1"/>
  <c r="AG16" i="1"/>
  <c r="R15" i="1"/>
  <c r="T15" i="1" s="1"/>
  <c r="N15" i="1"/>
  <c r="O15" i="1" s="1"/>
  <c r="L16" i="1"/>
  <c r="BA16" i="1" s="1"/>
  <c r="BB16" i="1" s="1"/>
  <c r="P18" i="1"/>
  <c r="Q18" i="1" s="1"/>
  <c r="M18" i="1"/>
  <c r="AD16" i="1"/>
  <c r="J19" i="1"/>
  <c r="AW19" i="1" s="1"/>
  <c r="W14" i="1" l="1"/>
  <c r="BC19" i="1"/>
  <c r="BD19" i="1" s="1"/>
  <c r="AZ19" i="1"/>
  <c r="BJ21" i="1"/>
  <c r="AX19" i="1"/>
  <c r="AY18" i="1"/>
  <c r="BE18" i="1" s="1"/>
  <c r="BG18" i="1" s="1"/>
  <c r="AT17" i="1"/>
  <c r="AK18" i="1"/>
  <c r="AL17" i="1"/>
  <c r="AQ17" i="1"/>
  <c r="AR17" i="1" s="1"/>
  <c r="AN17" i="1"/>
  <c r="AS15" i="1"/>
  <c r="AU15" i="1" s="1"/>
  <c r="AO15" i="1"/>
  <c r="AP15" i="1" s="1"/>
  <c r="AM16" i="1"/>
  <c r="X16" i="1"/>
  <c r="AE16" i="1"/>
  <c r="Z19" i="1"/>
  <c r="AA19" i="1" s="1"/>
  <c r="AC19" i="1"/>
  <c r="AF19" i="1"/>
  <c r="S19" i="1"/>
  <c r="AB18" i="1"/>
  <c r="AB17" i="1"/>
  <c r="AG17" i="1" s="1"/>
  <c r="AI15" i="1"/>
  <c r="N16" i="1"/>
  <c r="O16" i="1" s="1"/>
  <c r="R16" i="1"/>
  <c r="T16" i="1" s="1"/>
  <c r="L17" i="1"/>
  <c r="BA17" i="1" s="1"/>
  <c r="BB17" i="1" s="1"/>
  <c r="M19" i="1"/>
  <c r="P19" i="1"/>
  <c r="Q19" i="1" s="1"/>
  <c r="J20" i="1"/>
  <c r="AW20" i="1" s="1"/>
  <c r="BC20" i="1" l="1"/>
  <c r="BD20" i="1" s="1"/>
  <c r="AZ20" i="1"/>
  <c r="BJ22" i="1"/>
  <c r="W15" i="1"/>
  <c r="AY19" i="1"/>
  <c r="BE19" i="1" s="1"/>
  <c r="BG19" i="1" s="1"/>
  <c r="AX20" i="1"/>
  <c r="AM17" i="1"/>
  <c r="AO17" i="1" s="1"/>
  <c r="X17" i="1"/>
  <c r="AN18" i="1"/>
  <c r="AQ18" i="1"/>
  <c r="AR18" i="1" s="1"/>
  <c r="AL18" i="1"/>
  <c r="AT18" i="1"/>
  <c r="AK19" i="1"/>
  <c r="AO16" i="1"/>
  <c r="AP16" i="1" s="1"/>
  <c r="AS16" i="1"/>
  <c r="AU16" i="1" s="1"/>
  <c r="AD17" i="1"/>
  <c r="AE17" i="1" s="1"/>
  <c r="S20" i="1"/>
  <c r="Z20" i="1"/>
  <c r="AA20" i="1" s="1"/>
  <c r="AF20" i="1"/>
  <c r="AC20" i="1"/>
  <c r="AI16" i="1"/>
  <c r="AB19" i="1"/>
  <c r="AG19" i="1" s="1"/>
  <c r="AG18" i="1"/>
  <c r="R17" i="1"/>
  <c r="T17" i="1" s="1"/>
  <c r="N17" i="1"/>
  <c r="O17" i="1" s="1"/>
  <c r="L18" i="1"/>
  <c r="BA18" i="1" s="1"/>
  <c r="BB18" i="1" s="1"/>
  <c r="M20" i="1"/>
  <c r="P20" i="1"/>
  <c r="Q20" i="1" s="1"/>
  <c r="AD18" i="1"/>
  <c r="J21" i="1"/>
  <c r="AW21" i="1" s="1"/>
  <c r="BC21" i="1" s="1"/>
  <c r="BD21" i="1" l="1"/>
  <c r="BJ23" i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J35" i="1" s="1"/>
  <c r="BJ36" i="1" s="1"/>
  <c r="BJ37" i="1" s="1"/>
  <c r="BJ38" i="1" s="1"/>
  <c r="BJ39" i="1" s="1"/>
  <c r="BJ40" i="1" s="1"/>
  <c r="BJ41" i="1" s="1"/>
  <c r="BJ42" i="1" s="1"/>
  <c r="BJ43" i="1" s="1"/>
  <c r="BJ44" i="1" s="1"/>
  <c r="BJ45" i="1" s="1"/>
  <c r="BJ46" i="1" s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0" i="1" s="1"/>
  <c r="BJ61" i="1" s="1"/>
  <c r="BJ62" i="1" s="1"/>
  <c r="BJ63" i="1" s="1"/>
  <c r="BJ64" i="1" s="1"/>
  <c r="BJ65" i="1" s="1"/>
  <c r="BJ66" i="1" s="1"/>
  <c r="BJ67" i="1" s="1"/>
  <c r="BJ68" i="1" s="1"/>
  <c r="AY20" i="1"/>
  <c r="BE20" i="1" s="1"/>
  <c r="BG20" i="1" s="1"/>
  <c r="AX21" i="1"/>
  <c r="AE18" i="1"/>
  <c r="W16" i="1"/>
  <c r="AS17" i="1"/>
  <c r="AU17" i="1" s="1"/>
  <c r="AK20" i="1"/>
  <c r="AN19" i="1"/>
  <c r="AT19" i="1"/>
  <c r="AL19" i="1"/>
  <c r="AQ19" i="1"/>
  <c r="AR19" i="1" s="1"/>
  <c r="AM18" i="1"/>
  <c r="X18" i="1"/>
  <c r="AP17" i="1"/>
  <c r="AF21" i="1"/>
  <c r="S21" i="1"/>
  <c r="Z21" i="1"/>
  <c r="AA21" i="1" s="1"/>
  <c r="AC21" i="1"/>
  <c r="AI17" i="1"/>
  <c r="R18" i="1"/>
  <c r="T18" i="1" s="1"/>
  <c r="N18" i="1"/>
  <c r="O18" i="1" s="1"/>
  <c r="L19" i="1"/>
  <c r="BA19" i="1" s="1"/>
  <c r="BB19" i="1" s="1"/>
  <c r="M21" i="1"/>
  <c r="P21" i="1"/>
  <c r="Q21" i="1" s="1"/>
  <c r="AB20" i="1"/>
  <c r="AD19" i="1"/>
  <c r="J22" i="1"/>
  <c r="AW22" i="1" s="1"/>
  <c r="BC22" i="1" l="1"/>
  <c r="BD22" i="1" s="1"/>
  <c r="AZ22" i="1"/>
  <c r="AZ21" i="1"/>
  <c r="AE19" i="1"/>
  <c r="AY21" i="1"/>
  <c r="AX22" i="1"/>
  <c r="W17" i="1"/>
  <c r="AQ20" i="1"/>
  <c r="AR20" i="1" s="1"/>
  <c r="AL20" i="1"/>
  <c r="AT20" i="1"/>
  <c r="AK21" i="1"/>
  <c r="AN20" i="1"/>
  <c r="AS18" i="1"/>
  <c r="AU18" i="1" s="1"/>
  <c r="AO18" i="1"/>
  <c r="AP18" i="1" s="1"/>
  <c r="AM19" i="1"/>
  <c r="X19" i="1"/>
  <c r="AI18" i="1"/>
  <c r="AI19" i="1" s="1"/>
  <c r="AC22" i="1"/>
  <c r="Z22" i="1"/>
  <c r="AA22" i="1" s="1"/>
  <c r="S22" i="1"/>
  <c r="AF22" i="1"/>
  <c r="AB21" i="1"/>
  <c r="AG21" i="1" s="1"/>
  <c r="AG20" i="1"/>
  <c r="AD20" i="1"/>
  <c r="AE20" i="1" s="1"/>
  <c r="L20" i="1"/>
  <c r="BA20" i="1" s="1"/>
  <c r="BB20" i="1" s="1"/>
  <c r="N19" i="1"/>
  <c r="O19" i="1" s="1"/>
  <c r="R19" i="1"/>
  <c r="T19" i="1" s="1"/>
  <c r="P22" i="1"/>
  <c r="Q22" i="1" s="1"/>
  <c r="M22" i="1"/>
  <c r="J23" i="1"/>
  <c r="AW23" i="1" s="1"/>
  <c r="AZ23" i="1" s="1"/>
  <c r="BE21" i="1" l="1"/>
  <c r="BG21" i="1" s="1"/>
  <c r="AY22" i="1"/>
  <c r="BE22" i="1" s="1"/>
  <c r="AX23" i="1"/>
  <c r="AM20" i="1"/>
  <c r="X20" i="1"/>
  <c r="AL21" i="1"/>
  <c r="AK22" i="1"/>
  <c r="AT21" i="1"/>
  <c r="AQ21" i="1"/>
  <c r="AR21" i="1" s="1"/>
  <c r="AN21" i="1"/>
  <c r="AS19" i="1"/>
  <c r="AU19" i="1" s="1"/>
  <c r="AO19" i="1"/>
  <c r="AP19" i="1" s="1"/>
  <c r="W18" i="1"/>
  <c r="AI20" i="1"/>
  <c r="AI21" i="1" s="1"/>
  <c r="Z23" i="1"/>
  <c r="AA23" i="1" s="1"/>
  <c r="AC23" i="1"/>
  <c r="S23" i="1"/>
  <c r="AB22" i="1"/>
  <c r="N20" i="1"/>
  <c r="O20" i="1" s="1"/>
  <c r="R20" i="1"/>
  <c r="T20" i="1" s="1"/>
  <c r="L21" i="1"/>
  <c r="BA21" i="1" s="1"/>
  <c r="BB21" i="1" s="1"/>
  <c r="M23" i="1"/>
  <c r="AD21" i="1"/>
  <c r="AE21" i="1" s="1"/>
  <c r="J24" i="1"/>
  <c r="AW24" i="1" s="1"/>
  <c r="BG22" i="1" l="1"/>
  <c r="BC24" i="1"/>
  <c r="AZ24" i="1"/>
  <c r="AY23" i="1"/>
  <c r="AX24" i="1"/>
  <c r="AO20" i="1"/>
  <c r="AP20" i="1" s="1"/>
  <c r="AS20" i="1"/>
  <c r="AU20" i="1" s="1"/>
  <c r="AQ22" i="1"/>
  <c r="AR22" i="1" s="1"/>
  <c r="AL22" i="1"/>
  <c r="AT22" i="1"/>
  <c r="AN22" i="1"/>
  <c r="AK23" i="1"/>
  <c r="AM21" i="1"/>
  <c r="AO21" i="1" s="1"/>
  <c r="X21" i="1"/>
  <c r="W19" i="1"/>
  <c r="S24" i="1"/>
  <c r="AC24" i="1"/>
  <c r="Z24" i="1"/>
  <c r="AA24" i="1" s="1"/>
  <c r="AF24" i="1"/>
  <c r="AB23" i="1"/>
  <c r="AG22" i="1"/>
  <c r="AI22" i="1" s="1"/>
  <c r="R21" i="1"/>
  <c r="T21" i="1" s="1"/>
  <c r="N21" i="1"/>
  <c r="O21" i="1" s="1"/>
  <c r="L22" i="1"/>
  <c r="BA22" i="1" s="1"/>
  <c r="BB22" i="1" s="1"/>
  <c r="M24" i="1"/>
  <c r="P24" i="1"/>
  <c r="AD22" i="1"/>
  <c r="AE22" i="1" s="1"/>
  <c r="J25" i="1"/>
  <c r="AW25" i="1" s="1"/>
  <c r="BC25" i="1" l="1"/>
  <c r="AZ25" i="1"/>
  <c r="AY24" i="1"/>
  <c r="BE24" i="1" s="1"/>
  <c r="AX25" i="1"/>
  <c r="W20" i="1"/>
  <c r="AP21" i="1"/>
  <c r="AM22" i="1"/>
  <c r="X22" i="1"/>
  <c r="AS21" i="1"/>
  <c r="AU21" i="1" s="1"/>
  <c r="AL23" i="1"/>
  <c r="AT23" i="1"/>
  <c r="AK24" i="1"/>
  <c r="AQ23" i="1"/>
  <c r="AR23" i="1" s="1"/>
  <c r="AN23" i="1"/>
  <c r="S25" i="1"/>
  <c r="Z25" i="1"/>
  <c r="AA25" i="1" s="1"/>
  <c r="AF25" i="1"/>
  <c r="AC25" i="1"/>
  <c r="AB24" i="1"/>
  <c r="N22" i="1"/>
  <c r="O22" i="1" s="1"/>
  <c r="R22" i="1"/>
  <c r="T22" i="1" s="1"/>
  <c r="L23" i="1"/>
  <c r="BA23" i="1" s="1"/>
  <c r="BB23" i="1" s="1"/>
  <c r="BC23" i="1" s="1"/>
  <c r="M25" i="1"/>
  <c r="P25" i="1"/>
  <c r="AD23" i="1"/>
  <c r="AE23" i="1" s="1"/>
  <c r="J26" i="1"/>
  <c r="AW26" i="1" s="1"/>
  <c r="BE23" i="1" l="1"/>
  <c r="BG23" i="1" s="1"/>
  <c r="BG24" i="1" s="1"/>
  <c r="BD23" i="1"/>
  <c r="BC26" i="1"/>
  <c r="AZ26" i="1"/>
  <c r="AY25" i="1"/>
  <c r="BE25" i="1" s="1"/>
  <c r="AX26" i="1"/>
  <c r="W21" i="1"/>
  <c r="AM23" i="1"/>
  <c r="AS23" i="1" s="1"/>
  <c r="X23" i="1"/>
  <c r="AK25" i="1"/>
  <c r="AN24" i="1"/>
  <c r="AQ24" i="1"/>
  <c r="AR24" i="1" s="1"/>
  <c r="AL24" i="1"/>
  <c r="AT24" i="1"/>
  <c r="AO22" i="1"/>
  <c r="AP22" i="1" s="1"/>
  <c r="AS22" i="1"/>
  <c r="AU22" i="1" s="1"/>
  <c r="AU23" i="1" s="1"/>
  <c r="AC26" i="1"/>
  <c r="Z26" i="1"/>
  <c r="AA26" i="1" s="1"/>
  <c r="AF26" i="1"/>
  <c r="S26" i="1"/>
  <c r="AB25" i="1"/>
  <c r="AG25" i="1" s="1"/>
  <c r="N23" i="1"/>
  <c r="L24" i="1"/>
  <c r="BA24" i="1" s="1"/>
  <c r="BB24" i="1" s="1"/>
  <c r="P26" i="1"/>
  <c r="M26" i="1"/>
  <c r="AF23" i="1"/>
  <c r="AG23" i="1" s="1"/>
  <c r="AD24" i="1"/>
  <c r="AE24" i="1" s="1"/>
  <c r="J27" i="1"/>
  <c r="AW27" i="1" s="1"/>
  <c r="BG25" i="1" l="1"/>
  <c r="W22" i="1"/>
  <c r="BD24" i="1"/>
  <c r="BC27" i="1"/>
  <c r="AZ27" i="1"/>
  <c r="AY26" i="1"/>
  <c r="BE26" i="1" s="1"/>
  <c r="AX27" i="1"/>
  <c r="AO23" i="1"/>
  <c r="AP23" i="1" s="1"/>
  <c r="AL25" i="1"/>
  <c r="AT25" i="1"/>
  <c r="AK26" i="1"/>
  <c r="AQ25" i="1"/>
  <c r="AR25" i="1" s="1"/>
  <c r="AN25" i="1"/>
  <c r="AM24" i="1"/>
  <c r="AO24" i="1" s="1"/>
  <c r="X24" i="1"/>
  <c r="Z27" i="1"/>
  <c r="AA27" i="1" s="1"/>
  <c r="AC27" i="1"/>
  <c r="AF27" i="1"/>
  <c r="S27" i="1"/>
  <c r="AB26" i="1"/>
  <c r="AG26" i="1" s="1"/>
  <c r="O23" i="1"/>
  <c r="N24" i="1"/>
  <c r="R24" i="1"/>
  <c r="L25" i="1"/>
  <c r="BA25" i="1" s="1"/>
  <c r="BB25" i="1" s="1"/>
  <c r="P27" i="1"/>
  <c r="M27" i="1"/>
  <c r="AD25" i="1"/>
  <c r="AE25" i="1" s="1"/>
  <c r="J28" i="1"/>
  <c r="AW28" i="1" s="1"/>
  <c r="BG26" i="1" l="1"/>
  <c r="BD25" i="1"/>
  <c r="BC28" i="1"/>
  <c r="AZ28" i="1"/>
  <c r="AY27" i="1"/>
  <c r="BE27" i="1" s="1"/>
  <c r="BG27" i="1" s="1"/>
  <c r="AX28" i="1"/>
  <c r="AP24" i="1"/>
  <c r="AM25" i="1"/>
  <c r="AO25" i="1" s="1"/>
  <c r="X25" i="1"/>
  <c r="AL26" i="1"/>
  <c r="AT26" i="1"/>
  <c r="AK27" i="1"/>
  <c r="AN26" i="1"/>
  <c r="AS24" i="1"/>
  <c r="AU24" i="1" s="1"/>
  <c r="S28" i="1"/>
  <c r="Z28" i="1"/>
  <c r="AA28" i="1" s="1"/>
  <c r="AF28" i="1"/>
  <c r="AC28" i="1"/>
  <c r="AB27" i="1"/>
  <c r="AG27" i="1" s="1"/>
  <c r="O24" i="1"/>
  <c r="P23" i="1"/>
  <c r="N25" i="1"/>
  <c r="R25" i="1"/>
  <c r="L26" i="1"/>
  <c r="BA26" i="1" s="1"/>
  <c r="BB26" i="1" s="1"/>
  <c r="AG24" i="1"/>
  <c r="AI23" i="1"/>
  <c r="W23" i="1" s="1"/>
  <c r="M28" i="1"/>
  <c r="P28" i="1"/>
  <c r="AD26" i="1"/>
  <c r="AE26" i="1" s="1"/>
  <c r="J29" i="1"/>
  <c r="AW29" i="1" s="1"/>
  <c r="BD26" i="1" l="1"/>
  <c r="R23" i="1"/>
  <c r="T23" i="1" s="1"/>
  <c r="T24" i="1" s="1"/>
  <c r="T25" i="1" s="1"/>
  <c r="Q23" i="1"/>
  <c r="Q24" i="1" s="1"/>
  <c r="BC29" i="1"/>
  <c r="AZ29" i="1"/>
  <c r="AX29" i="1"/>
  <c r="AY28" i="1"/>
  <c r="BE28" i="1" s="1"/>
  <c r="BG28" i="1" s="1"/>
  <c r="AT27" i="1"/>
  <c r="AK28" i="1"/>
  <c r="AN27" i="1"/>
  <c r="AL27" i="1"/>
  <c r="AS25" i="1"/>
  <c r="AU25" i="1" s="1"/>
  <c r="AM26" i="1"/>
  <c r="X26" i="1"/>
  <c r="AP25" i="1"/>
  <c r="S29" i="1"/>
  <c r="Z29" i="1"/>
  <c r="AA29" i="1" s="1"/>
  <c r="AC29" i="1"/>
  <c r="AF29" i="1"/>
  <c r="AB28" i="1"/>
  <c r="AG28" i="1" s="1"/>
  <c r="O25" i="1"/>
  <c r="AI24" i="1"/>
  <c r="L27" i="1"/>
  <c r="BA27" i="1" s="1"/>
  <c r="BB27" i="1" s="1"/>
  <c r="R26" i="1"/>
  <c r="N26" i="1"/>
  <c r="M29" i="1"/>
  <c r="P29" i="1"/>
  <c r="AD27" i="1"/>
  <c r="AE27" i="1" s="1"/>
  <c r="J30" i="1"/>
  <c r="AW30" i="1" s="1"/>
  <c r="BD27" i="1" l="1"/>
  <c r="T26" i="1"/>
  <c r="Q25" i="1"/>
  <c r="BC30" i="1"/>
  <c r="AZ30" i="1"/>
  <c r="AY29" i="1"/>
  <c r="BE29" i="1" s="1"/>
  <c r="BG29" i="1" s="1"/>
  <c r="AX30" i="1"/>
  <c r="AK29" i="1"/>
  <c r="AN28" i="1"/>
  <c r="AL28" i="1"/>
  <c r="AT28" i="1"/>
  <c r="AM27" i="1"/>
  <c r="X27" i="1"/>
  <c r="AO26" i="1"/>
  <c r="AP26" i="1" s="1"/>
  <c r="AQ26" i="1" s="1"/>
  <c r="AR26" i="1" s="1"/>
  <c r="AC30" i="1"/>
  <c r="Z30" i="1"/>
  <c r="AA30" i="1" s="1"/>
  <c r="AF30" i="1"/>
  <c r="S30" i="1"/>
  <c r="AB29" i="1"/>
  <c r="AG29" i="1" s="1"/>
  <c r="AI25" i="1"/>
  <c r="W25" i="1" s="1"/>
  <c r="W24" i="1"/>
  <c r="O26" i="1"/>
  <c r="R27" i="1"/>
  <c r="N27" i="1"/>
  <c r="L28" i="1"/>
  <c r="BA28" i="1" s="1"/>
  <c r="BB28" i="1" s="1"/>
  <c r="BD28" i="1" s="1"/>
  <c r="P30" i="1"/>
  <c r="M30" i="1"/>
  <c r="AD28" i="1"/>
  <c r="AE28" i="1" s="1"/>
  <c r="J31" i="1"/>
  <c r="AW31" i="1" s="1"/>
  <c r="T27" i="1" l="1"/>
  <c r="AS26" i="1"/>
  <c r="AU26" i="1" s="1"/>
  <c r="Q26" i="1"/>
  <c r="BC31" i="1"/>
  <c r="AZ31" i="1"/>
  <c r="AX31" i="1"/>
  <c r="AY30" i="1"/>
  <c r="BE30" i="1" s="1"/>
  <c r="BG30" i="1" s="1"/>
  <c r="AQ29" i="1"/>
  <c r="AL29" i="1"/>
  <c r="AK30" i="1"/>
  <c r="AN29" i="1"/>
  <c r="AT29" i="1"/>
  <c r="AO27" i="1"/>
  <c r="AP27" i="1" s="1"/>
  <c r="AQ27" i="1" s="1"/>
  <c r="AS27" i="1" s="1"/>
  <c r="AM28" i="1"/>
  <c r="X28" i="1"/>
  <c r="AC31" i="1"/>
  <c r="S31" i="1"/>
  <c r="AF31" i="1"/>
  <c r="Z31" i="1"/>
  <c r="AA31" i="1" s="1"/>
  <c r="AI26" i="1"/>
  <c r="AB30" i="1"/>
  <c r="AG30" i="1" s="1"/>
  <c r="O27" i="1"/>
  <c r="L29" i="1"/>
  <c r="BA29" i="1" s="1"/>
  <c r="BB29" i="1" s="1"/>
  <c r="BD29" i="1" s="1"/>
  <c r="R28" i="1"/>
  <c r="T28" i="1" s="1"/>
  <c r="N28" i="1"/>
  <c r="P31" i="1"/>
  <c r="M31" i="1"/>
  <c r="AD29" i="1"/>
  <c r="AE29" i="1" s="1"/>
  <c r="J32" i="1"/>
  <c r="AW32" i="1" s="1"/>
  <c r="AU27" i="1" l="1"/>
  <c r="W26" i="1"/>
  <c r="AR27" i="1"/>
  <c r="Q27" i="1"/>
  <c r="BC32" i="1"/>
  <c r="AZ32" i="1"/>
  <c r="AY31" i="1"/>
  <c r="BE31" i="1" s="1"/>
  <c r="BG31" i="1" s="1"/>
  <c r="AX32" i="1"/>
  <c r="AT30" i="1"/>
  <c r="AK31" i="1"/>
  <c r="AL30" i="1"/>
  <c r="AN30" i="1"/>
  <c r="AM29" i="1"/>
  <c r="X29" i="1"/>
  <c r="AO28" i="1"/>
  <c r="AP28" i="1" s="1"/>
  <c r="AQ28" i="1" s="1"/>
  <c r="AS28" i="1" s="1"/>
  <c r="AI27" i="1"/>
  <c r="S32" i="1"/>
  <c r="AC32" i="1"/>
  <c r="AF32" i="1"/>
  <c r="Z32" i="1"/>
  <c r="AA32" i="1" s="1"/>
  <c r="AB31" i="1"/>
  <c r="AG31" i="1" s="1"/>
  <c r="O28" i="1"/>
  <c r="R29" i="1"/>
  <c r="T29" i="1" s="1"/>
  <c r="N29" i="1"/>
  <c r="L30" i="1"/>
  <c r="BA30" i="1" s="1"/>
  <c r="BB30" i="1" s="1"/>
  <c r="BD30" i="1" s="1"/>
  <c r="M32" i="1"/>
  <c r="P32" i="1"/>
  <c r="AD30" i="1"/>
  <c r="AE30" i="1" s="1"/>
  <c r="J33" i="1"/>
  <c r="AW33" i="1" s="1"/>
  <c r="AR28" i="1" l="1"/>
  <c r="AU28" i="1"/>
  <c r="Q28" i="1"/>
  <c r="BC33" i="1"/>
  <c r="AZ33" i="1"/>
  <c r="AY32" i="1"/>
  <c r="BE32" i="1" s="1"/>
  <c r="BG32" i="1" s="1"/>
  <c r="AX33" i="1"/>
  <c r="AM30" i="1"/>
  <c r="X30" i="1"/>
  <c r="AS29" i="1"/>
  <c r="AO29" i="1"/>
  <c r="AP29" i="1" s="1"/>
  <c r="AN31" i="1"/>
  <c r="AL31" i="1"/>
  <c r="AK32" i="1"/>
  <c r="AQ31" i="1"/>
  <c r="AT31" i="1"/>
  <c r="W27" i="1"/>
  <c r="AI28" i="1"/>
  <c r="S33" i="1"/>
  <c r="Z33" i="1"/>
  <c r="AA33" i="1" s="1"/>
  <c r="AC33" i="1"/>
  <c r="AF33" i="1"/>
  <c r="O29" i="1"/>
  <c r="R30" i="1"/>
  <c r="T30" i="1" s="1"/>
  <c r="N30" i="1"/>
  <c r="L31" i="1"/>
  <c r="BA31" i="1" s="1"/>
  <c r="BB31" i="1" s="1"/>
  <c r="BD31" i="1" s="1"/>
  <c r="M33" i="1"/>
  <c r="P33" i="1"/>
  <c r="AD31" i="1"/>
  <c r="AE31" i="1" s="1"/>
  <c r="J34" i="1"/>
  <c r="AW34" i="1" s="1"/>
  <c r="AU29" i="1" l="1"/>
  <c r="AR29" i="1"/>
  <c r="Q29" i="1"/>
  <c r="BC34" i="1"/>
  <c r="AZ34" i="1"/>
  <c r="AY33" i="1"/>
  <c r="BE33" i="1" s="1"/>
  <c r="BG33" i="1" s="1"/>
  <c r="AX34" i="1"/>
  <c r="AM31" i="1"/>
  <c r="X31" i="1"/>
  <c r="AO30" i="1"/>
  <c r="AP30" i="1" s="1"/>
  <c r="AQ30" i="1" s="1"/>
  <c r="AK33" i="1"/>
  <c r="AN32" i="1"/>
  <c r="AL32" i="1"/>
  <c r="AT32" i="1"/>
  <c r="AQ32" i="1"/>
  <c r="W28" i="1"/>
  <c r="AI29" i="1"/>
  <c r="AC34" i="1"/>
  <c r="Z34" i="1"/>
  <c r="AA34" i="1" s="1"/>
  <c r="AF34" i="1"/>
  <c r="S34" i="1"/>
  <c r="AB33" i="1"/>
  <c r="AG33" i="1" s="1"/>
  <c r="AB32" i="1"/>
  <c r="AG32" i="1" s="1"/>
  <c r="O30" i="1"/>
  <c r="N31" i="1"/>
  <c r="R31" i="1"/>
  <c r="T31" i="1" s="1"/>
  <c r="L32" i="1"/>
  <c r="BA32" i="1" s="1"/>
  <c r="BB32" i="1" s="1"/>
  <c r="BD32" i="1" s="1"/>
  <c r="P34" i="1"/>
  <c r="M34" i="1"/>
  <c r="J35" i="1"/>
  <c r="AW35" i="1" s="1"/>
  <c r="AS30" i="1" l="1"/>
  <c r="AU30" i="1" s="1"/>
  <c r="AR30" i="1"/>
  <c r="Q30" i="1"/>
  <c r="BC35" i="1"/>
  <c r="AZ35" i="1"/>
  <c r="AY34" i="1"/>
  <c r="BE34" i="1" s="1"/>
  <c r="BG34" i="1" s="1"/>
  <c r="AX35" i="1"/>
  <c r="AK34" i="1"/>
  <c r="AQ33" i="1"/>
  <c r="AN33" i="1"/>
  <c r="AL33" i="1"/>
  <c r="AT33" i="1"/>
  <c r="AS31" i="1"/>
  <c r="AO31" i="1"/>
  <c r="AP31" i="1" s="1"/>
  <c r="AM32" i="1"/>
  <c r="X32" i="1"/>
  <c r="W29" i="1"/>
  <c r="AI30" i="1"/>
  <c r="AC35" i="1"/>
  <c r="Z35" i="1"/>
  <c r="AA35" i="1" s="1"/>
  <c r="S35" i="1"/>
  <c r="AF35" i="1"/>
  <c r="AD32" i="1"/>
  <c r="AE32" i="1" s="1"/>
  <c r="AB34" i="1"/>
  <c r="AG34" i="1" s="1"/>
  <c r="O31" i="1"/>
  <c r="L33" i="1"/>
  <c r="BA33" i="1" s="1"/>
  <c r="BB33" i="1" s="1"/>
  <c r="BD33" i="1" s="1"/>
  <c r="R32" i="1"/>
  <c r="T32" i="1" s="1"/>
  <c r="N32" i="1"/>
  <c r="P35" i="1"/>
  <c r="M35" i="1"/>
  <c r="AD33" i="1"/>
  <c r="J36" i="1"/>
  <c r="AW36" i="1" s="1"/>
  <c r="AR31" i="1" l="1"/>
  <c r="AU31" i="1"/>
  <c r="Q31" i="1"/>
  <c r="BC36" i="1"/>
  <c r="AZ36" i="1"/>
  <c r="AY35" i="1"/>
  <c r="BE35" i="1" s="1"/>
  <c r="BG35" i="1" s="1"/>
  <c r="AX36" i="1"/>
  <c r="AM33" i="1"/>
  <c r="X33" i="1"/>
  <c r="AO32" i="1"/>
  <c r="AP32" i="1" s="1"/>
  <c r="AS32" i="1"/>
  <c r="AU32" i="1" s="1"/>
  <c r="AT34" i="1"/>
  <c r="AK35" i="1"/>
  <c r="AL34" i="1"/>
  <c r="AN34" i="1"/>
  <c r="W30" i="1"/>
  <c r="AI31" i="1"/>
  <c r="S36" i="1"/>
  <c r="AF36" i="1"/>
  <c r="AC36" i="1"/>
  <c r="Z36" i="1"/>
  <c r="AA36" i="1" s="1"/>
  <c r="AE33" i="1"/>
  <c r="AB35" i="1"/>
  <c r="AG35" i="1" s="1"/>
  <c r="O32" i="1"/>
  <c r="R33" i="1"/>
  <c r="T33" i="1" s="1"/>
  <c r="N33" i="1"/>
  <c r="L34" i="1"/>
  <c r="BA34" i="1" s="1"/>
  <c r="BB34" i="1" s="1"/>
  <c r="BD34" i="1" s="1"/>
  <c r="M36" i="1"/>
  <c r="P36" i="1"/>
  <c r="AD34" i="1"/>
  <c r="J37" i="1"/>
  <c r="AW37" i="1" s="1"/>
  <c r="W31" i="1" l="1"/>
  <c r="AR32" i="1"/>
  <c r="Q32" i="1"/>
  <c r="BC37" i="1"/>
  <c r="AZ37" i="1"/>
  <c r="AI32" i="1"/>
  <c r="W32" i="1" s="1"/>
  <c r="AX37" i="1"/>
  <c r="AY36" i="1"/>
  <c r="BE36" i="1" s="1"/>
  <c r="BG36" i="1" s="1"/>
  <c r="AM34" i="1"/>
  <c r="X34" i="1"/>
  <c r="AQ35" i="1"/>
  <c r="AT35" i="1"/>
  <c r="AL35" i="1"/>
  <c r="AK36" i="1"/>
  <c r="AN35" i="1"/>
  <c r="AO33" i="1"/>
  <c r="AP33" i="1" s="1"/>
  <c r="AS33" i="1"/>
  <c r="AU33" i="1" s="1"/>
  <c r="AE34" i="1"/>
  <c r="S37" i="1"/>
  <c r="AF37" i="1"/>
  <c r="AC37" i="1"/>
  <c r="Z37" i="1"/>
  <c r="AA37" i="1" s="1"/>
  <c r="O33" i="1"/>
  <c r="AB36" i="1"/>
  <c r="AG36" i="1" s="1"/>
  <c r="L35" i="1"/>
  <c r="BA35" i="1" s="1"/>
  <c r="BB35" i="1" s="1"/>
  <c r="BD35" i="1" s="1"/>
  <c r="R34" i="1"/>
  <c r="T34" i="1" s="1"/>
  <c r="N34" i="1"/>
  <c r="M37" i="1"/>
  <c r="P37" i="1"/>
  <c r="AD35" i="1"/>
  <c r="J38" i="1"/>
  <c r="AW38" i="1" s="1"/>
  <c r="AR33" i="1" l="1"/>
  <c r="AI33" i="1"/>
  <c r="W33" i="1" s="1"/>
  <c r="Q33" i="1"/>
  <c r="BC38" i="1"/>
  <c r="AZ38" i="1"/>
  <c r="AX38" i="1"/>
  <c r="AY37" i="1"/>
  <c r="BE37" i="1" s="1"/>
  <c r="BG37" i="1" s="1"/>
  <c r="AM35" i="1"/>
  <c r="X35" i="1"/>
  <c r="AO34" i="1"/>
  <c r="AP34" i="1" s="1"/>
  <c r="AQ34" i="1" s="1"/>
  <c r="AL36" i="1"/>
  <c r="AT36" i="1"/>
  <c r="AK37" i="1"/>
  <c r="AN36" i="1"/>
  <c r="AE35" i="1"/>
  <c r="O34" i="1"/>
  <c r="AC38" i="1"/>
  <c r="Z38" i="1"/>
  <c r="AA38" i="1" s="1"/>
  <c r="AF38" i="1"/>
  <c r="S38" i="1"/>
  <c r="AB37" i="1"/>
  <c r="AG37" i="1" s="1"/>
  <c r="N35" i="1"/>
  <c r="R35" i="1"/>
  <c r="T35" i="1" s="1"/>
  <c r="L36" i="1"/>
  <c r="BA36" i="1" s="1"/>
  <c r="BB36" i="1" s="1"/>
  <c r="BD36" i="1" s="1"/>
  <c r="P38" i="1"/>
  <c r="M38" i="1"/>
  <c r="AD36" i="1"/>
  <c r="J39" i="1"/>
  <c r="AW39" i="1" s="1"/>
  <c r="Q34" i="1" l="1"/>
  <c r="AI34" i="1"/>
  <c r="AS34" i="1"/>
  <c r="AU34" i="1" s="1"/>
  <c r="AR34" i="1"/>
  <c r="BC39" i="1"/>
  <c r="AZ39" i="1"/>
  <c r="AY38" i="1"/>
  <c r="BE38" i="1" s="1"/>
  <c r="BG38" i="1" s="1"/>
  <c r="AX39" i="1"/>
  <c r="AT37" i="1"/>
  <c r="AK38" i="1"/>
  <c r="AN37" i="1"/>
  <c r="AL37" i="1"/>
  <c r="AE36" i="1"/>
  <c r="AM36" i="1"/>
  <c r="X36" i="1"/>
  <c r="AO35" i="1"/>
  <c r="AP35" i="1" s="1"/>
  <c r="AS35" i="1"/>
  <c r="O35" i="1"/>
  <c r="Q35" i="1" s="1"/>
  <c r="AC39" i="1"/>
  <c r="S39" i="1"/>
  <c r="Z39" i="1"/>
  <c r="AA39" i="1" s="1"/>
  <c r="AF39" i="1"/>
  <c r="AB38" i="1"/>
  <c r="AG38" i="1" s="1"/>
  <c r="AI35" i="1"/>
  <c r="L37" i="1"/>
  <c r="BA37" i="1" s="1"/>
  <c r="BB37" i="1" s="1"/>
  <c r="BD37" i="1" s="1"/>
  <c r="N36" i="1"/>
  <c r="R36" i="1"/>
  <c r="T36" i="1" s="1"/>
  <c r="P39" i="1"/>
  <c r="M39" i="1"/>
  <c r="AD37" i="1"/>
  <c r="J40" i="1"/>
  <c r="AW40" i="1" s="1"/>
  <c r="AR35" i="1" l="1"/>
  <c r="AU35" i="1"/>
  <c r="W35" i="1" s="1"/>
  <c r="W34" i="1"/>
  <c r="BC40" i="1"/>
  <c r="AZ40" i="1"/>
  <c r="AE37" i="1"/>
  <c r="AY39" i="1"/>
  <c r="BE39" i="1" s="1"/>
  <c r="BG39" i="1" s="1"/>
  <c r="AX40" i="1"/>
  <c r="O36" i="1"/>
  <c r="Q36" i="1" s="1"/>
  <c r="AO36" i="1"/>
  <c r="AP36" i="1" s="1"/>
  <c r="AQ36" i="1" s="1"/>
  <c r="AS36" i="1" s="1"/>
  <c r="AM37" i="1"/>
  <c r="X37" i="1"/>
  <c r="AN38" i="1"/>
  <c r="AQ38" i="1"/>
  <c r="AL38" i="1"/>
  <c r="AT38" i="1"/>
  <c r="AK39" i="1"/>
  <c r="S40" i="1"/>
  <c r="AC40" i="1"/>
  <c r="Z40" i="1"/>
  <c r="AA40" i="1" s="1"/>
  <c r="AF40" i="1"/>
  <c r="AB39" i="1"/>
  <c r="AG39" i="1" s="1"/>
  <c r="R37" i="1"/>
  <c r="T37" i="1" s="1"/>
  <c r="N37" i="1"/>
  <c r="L38" i="1"/>
  <c r="BA38" i="1" s="1"/>
  <c r="BB38" i="1" s="1"/>
  <c r="BD38" i="1" s="1"/>
  <c r="AI36" i="1"/>
  <c r="M40" i="1"/>
  <c r="P40" i="1"/>
  <c r="AD38" i="1"/>
  <c r="J41" i="1"/>
  <c r="AW41" i="1" s="1"/>
  <c r="AU36" i="1" l="1"/>
  <c r="W36" i="1" s="1"/>
  <c r="AR36" i="1"/>
  <c r="AE38" i="1"/>
  <c r="BC41" i="1"/>
  <c r="AZ41" i="1"/>
  <c r="AY40" i="1"/>
  <c r="BE40" i="1" s="1"/>
  <c r="BG40" i="1" s="1"/>
  <c r="AX41" i="1"/>
  <c r="O37" i="1"/>
  <c r="Q37" i="1" s="1"/>
  <c r="AM38" i="1"/>
  <c r="X38" i="1"/>
  <c r="AO37" i="1"/>
  <c r="AP37" i="1" s="1"/>
  <c r="AQ37" i="1" s="1"/>
  <c r="AS37" i="1" s="1"/>
  <c r="AU37" i="1" s="1"/>
  <c r="AL39" i="1"/>
  <c r="AQ39" i="1"/>
  <c r="AT39" i="1"/>
  <c r="AN39" i="1"/>
  <c r="AK40" i="1"/>
  <c r="S41" i="1"/>
  <c r="AF41" i="1"/>
  <c r="AC41" i="1"/>
  <c r="Z41" i="1"/>
  <c r="AA41" i="1" s="1"/>
  <c r="AB40" i="1"/>
  <c r="AG40" i="1" s="1"/>
  <c r="L39" i="1"/>
  <c r="BA39" i="1" s="1"/>
  <c r="BB39" i="1" s="1"/>
  <c r="BD39" i="1" s="1"/>
  <c r="N38" i="1"/>
  <c r="R38" i="1"/>
  <c r="T38" i="1" s="1"/>
  <c r="AI37" i="1"/>
  <c r="M41" i="1"/>
  <c r="P41" i="1"/>
  <c r="AD39" i="1"/>
  <c r="J42" i="1"/>
  <c r="AW42" i="1" s="1"/>
  <c r="AR37" i="1" l="1"/>
  <c r="AE39" i="1"/>
  <c r="BC42" i="1"/>
  <c r="AZ42" i="1"/>
  <c r="AY41" i="1"/>
  <c r="BE41" i="1" s="1"/>
  <c r="BG41" i="1" s="1"/>
  <c r="AX42" i="1"/>
  <c r="O38" i="1"/>
  <c r="Q38" i="1" s="1"/>
  <c r="AK41" i="1"/>
  <c r="AN40" i="1"/>
  <c r="AL40" i="1"/>
  <c r="AT40" i="1"/>
  <c r="AM39" i="1"/>
  <c r="X39" i="1"/>
  <c r="AS38" i="1"/>
  <c r="AU38" i="1" s="1"/>
  <c r="AO38" i="1"/>
  <c r="AP38" i="1" s="1"/>
  <c r="W37" i="1"/>
  <c r="AC42" i="1"/>
  <c r="Z42" i="1"/>
  <c r="AA42" i="1" s="1"/>
  <c r="AF42" i="1"/>
  <c r="S42" i="1"/>
  <c r="AB41" i="1"/>
  <c r="AG41" i="1" s="1"/>
  <c r="R39" i="1"/>
  <c r="T39" i="1" s="1"/>
  <c r="N39" i="1"/>
  <c r="L40" i="1"/>
  <c r="BA40" i="1" s="1"/>
  <c r="BB40" i="1" s="1"/>
  <c r="BD40" i="1" s="1"/>
  <c r="AI38" i="1"/>
  <c r="P42" i="1"/>
  <c r="M42" i="1"/>
  <c r="AD40" i="1"/>
  <c r="J43" i="1"/>
  <c r="AW43" i="1" s="1"/>
  <c r="AR38" i="1" l="1"/>
  <c r="AE40" i="1"/>
  <c r="BC43" i="1"/>
  <c r="AZ43" i="1"/>
  <c r="AY42" i="1"/>
  <c r="BE42" i="1" s="1"/>
  <c r="BG42" i="1" s="1"/>
  <c r="AX43" i="1"/>
  <c r="O39" i="1"/>
  <c r="Q39" i="1" s="1"/>
  <c r="AS39" i="1"/>
  <c r="AU39" i="1" s="1"/>
  <c r="AO39" i="1"/>
  <c r="AP39" i="1" s="1"/>
  <c r="AL41" i="1"/>
  <c r="AN41" i="1"/>
  <c r="AK42" i="1"/>
  <c r="AT41" i="1"/>
  <c r="AM40" i="1"/>
  <c r="X40" i="1"/>
  <c r="AC43" i="1"/>
  <c r="AF43" i="1"/>
  <c r="Z43" i="1"/>
  <c r="AA43" i="1" s="1"/>
  <c r="S43" i="1"/>
  <c r="AB42" i="1"/>
  <c r="AG42" i="1" s="1"/>
  <c r="AI39" i="1"/>
  <c r="W38" i="1"/>
  <c r="N40" i="1"/>
  <c r="R40" i="1"/>
  <c r="T40" i="1" s="1"/>
  <c r="L41" i="1"/>
  <c r="BA41" i="1" s="1"/>
  <c r="BB41" i="1" s="1"/>
  <c r="BD41" i="1" s="1"/>
  <c r="P43" i="1"/>
  <c r="M43" i="1"/>
  <c r="AD41" i="1"/>
  <c r="AE41" i="1" s="1"/>
  <c r="J44" i="1"/>
  <c r="AW44" i="1" s="1"/>
  <c r="AR39" i="1" l="1"/>
  <c r="BC44" i="1"/>
  <c r="AZ44" i="1"/>
  <c r="W39" i="1"/>
  <c r="AY43" i="1"/>
  <c r="BE43" i="1" s="1"/>
  <c r="BG43" i="1" s="1"/>
  <c r="AX44" i="1"/>
  <c r="O40" i="1"/>
  <c r="Q40" i="1" s="1"/>
  <c r="AN42" i="1"/>
  <c r="AK43" i="1"/>
  <c r="AT42" i="1"/>
  <c r="AL42" i="1"/>
  <c r="AO40" i="1"/>
  <c r="AP40" i="1" s="1"/>
  <c r="AQ40" i="1" s="1"/>
  <c r="AM41" i="1"/>
  <c r="X41" i="1"/>
  <c r="S44" i="1"/>
  <c r="Z44" i="1"/>
  <c r="AA44" i="1" s="1"/>
  <c r="AF44" i="1"/>
  <c r="AC44" i="1"/>
  <c r="AB43" i="1"/>
  <c r="AG43" i="1" s="1"/>
  <c r="L42" i="1"/>
  <c r="BA42" i="1" s="1"/>
  <c r="BB42" i="1" s="1"/>
  <c r="BD42" i="1" s="1"/>
  <c r="N41" i="1"/>
  <c r="R41" i="1"/>
  <c r="T41" i="1" s="1"/>
  <c r="AI40" i="1"/>
  <c r="M44" i="1"/>
  <c r="P44" i="1"/>
  <c r="AD42" i="1"/>
  <c r="AE42" i="1" s="1"/>
  <c r="J45" i="1"/>
  <c r="AW45" i="1" s="1"/>
  <c r="AS40" i="1" l="1"/>
  <c r="AU40" i="1" s="1"/>
  <c r="AR40" i="1"/>
  <c r="BC45" i="1"/>
  <c r="AZ45" i="1"/>
  <c r="AX45" i="1"/>
  <c r="AY44" i="1"/>
  <c r="BE44" i="1" s="1"/>
  <c r="BG44" i="1" s="1"/>
  <c r="O41" i="1"/>
  <c r="Q41" i="1" s="1"/>
  <c r="AO41" i="1"/>
  <c r="AP41" i="1" s="1"/>
  <c r="AQ41" i="1" s="1"/>
  <c r="AS41" i="1" s="1"/>
  <c r="AM42" i="1"/>
  <c r="X42" i="1"/>
  <c r="AL43" i="1"/>
  <c r="AQ43" i="1"/>
  <c r="AT43" i="1"/>
  <c r="AN43" i="1"/>
  <c r="AK44" i="1"/>
  <c r="S45" i="1"/>
  <c r="Z45" i="1"/>
  <c r="AA45" i="1" s="1"/>
  <c r="AF45" i="1"/>
  <c r="AC45" i="1"/>
  <c r="AB44" i="1"/>
  <c r="AG44" i="1" s="1"/>
  <c r="AI41" i="1"/>
  <c r="R42" i="1"/>
  <c r="T42" i="1" s="1"/>
  <c r="N42" i="1"/>
  <c r="L43" i="1"/>
  <c r="BA43" i="1" s="1"/>
  <c r="BB43" i="1" s="1"/>
  <c r="BD43" i="1" s="1"/>
  <c r="M45" i="1"/>
  <c r="P45" i="1"/>
  <c r="AD43" i="1"/>
  <c r="AE43" i="1" s="1"/>
  <c r="J46" i="1"/>
  <c r="AW46" i="1" s="1"/>
  <c r="AU41" i="1" l="1"/>
  <c r="W41" i="1" s="1"/>
  <c r="W40" i="1"/>
  <c r="AR41" i="1"/>
  <c r="BC46" i="1"/>
  <c r="AZ46" i="1"/>
  <c r="O42" i="1"/>
  <c r="Q42" i="1" s="1"/>
  <c r="AY45" i="1"/>
  <c r="BE45" i="1" s="1"/>
  <c r="BG45" i="1" s="1"/>
  <c r="AX46" i="1"/>
  <c r="AO42" i="1"/>
  <c r="AP42" i="1" s="1"/>
  <c r="AQ42" i="1" s="1"/>
  <c r="AS42" i="1" s="1"/>
  <c r="AK45" i="1"/>
  <c r="AL44" i="1"/>
  <c r="AN44" i="1"/>
  <c r="AT44" i="1"/>
  <c r="AQ44" i="1"/>
  <c r="AM43" i="1"/>
  <c r="X43" i="1"/>
  <c r="AC46" i="1"/>
  <c r="Z46" i="1"/>
  <c r="AA46" i="1" s="1"/>
  <c r="AF46" i="1"/>
  <c r="S46" i="1"/>
  <c r="L44" i="1"/>
  <c r="BA44" i="1" s="1"/>
  <c r="BB44" i="1" s="1"/>
  <c r="BD44" i="1" s="1"/>
  <c r="R43" i="1"/>
  <c r="T43" i="1" s="1"/>
  <c r="N43" i="1"/>
  <c r="P46" i="1"/>
  <c r="M46" i="1"/>
  <c r="AB45" i="1"/>
  <c r="AG45" i="1" s="1"/>
  <c r="AD44" i="1"/>
  <c r="AE44" i="1" s="1"/>
  <c r="J47" i="1"/>
  <c r="AW47" i="1" s="1"/>
  <c r="AU42" i="1" l="1"/>
  <c r="AR42" i="1"/>
  <c r="BC47" i="1"/>
  <c r="AZ47" i="1"/>
  <c r="O43" i="1"/>
  <c r="Q43" i="1" s="1"/>
  <c r="AY46" i="1"/>
  <c r="BE46" i="1" s="1"/>
  <c r="BG46" i="1" s="1"/>
  <c r="AX47" i="1"/>
  <c r="AT45" i="1"/>
  <c r="AQ45" i="1"/>
  <c r="AL45" i="1"/>
  <c r="AK46" i="1"/>
  <c r="AN45" i="1"/>
  <c r="AO43" i="1"/>
  <c r="AP43" i="1" s="1"/>
  <c r="AS43" i="1"/>
  <c r="AM44" i="1"/>
  <c r="X44" i="1"/>
  <c r="AC47" i="1"/>
  <c r="S47" i="1"/>
  <c r="Z47" i="1"/>
  <c r="AA47" i="1" s="1"/>
  <c r="AF47" i="1"/>
  <c r="AB46" i="1"/>
  <c r="AG46" i="1" s="1"/>
  <c r="N44" i="1"/>
  <c r="R44" i="1"/>
  <c r="T44" i="1" s="1"/>
  <c r="L45" i="1"/>
  <c r="BA45" i="1" s="1"/>
  <c r="BB45" i="1" s="1"/>
  <c r="BD45" i="1" s="1"/>
  <c r="P47" i="1"/>
  <c r="M47" i="1"/>
  <c r="AI42" i="1"/>
  <c r="AD45" i="1"/>
  <c r="AE45" i="1" s="1"/>
  <c r="J48" i="1"/>
  <c r="AW48" i="1" s="1"/>
  <c r="AU43" i="1" l="1"/>
  <c r="AR43" i="1"/>
  <c r="O44" i="1"/>
  <c r="Q44" i="1" s="1"/>
  <c r="BC48" i="1"/>
  <c r="AZ48" i="1"/>
  <c r="AY47" i="1"/>
  <c r="BE47" i="1" s="1"/>
  <c r="BG47" i="1" s="1"/>
  <c r="AX48" i="1"/>
  <c r="AM45" i="1"/>
  <c r="X45" i="1"/>
  <c r="AN46" i="1"/>
  <c r="AQ46" i="1"/>
  <c r="AT46" i="1"/>
  <c r="AK47" i="1"/>
  <c r="AL46" i="1"/>
  <c r="AS44" i="1"/>
  <c r="AU44" i="1" s="1"/>
  <c r="AO44" i="1"/>
  <c r="AP44" i="1" s="1"/>
  <c r="S48" i="1"/>
  <c r="AC48" i="1"/>
  <c r="AF48" i="1"/>
  <c r="Z48" i="1"/>
  <c r="AA48" i="1" s="1"/>
  <c r="AB47" i="1"/>
  <c r="AG47" i="1" s="1"/>
  <c r="AI43" i="1"/>
  <c r="W42" i="1"/>
  <c r="N45" i="1"/>
  <c r="O45" i="1" s="1"/>
  <c r="R45" i="1"/>
  <c r="T45" i="1" s="1"/>
  <c r="L46" i="1"/>
  <c r="BA46" i="1" s="1"/>
  <c r="BB46" i="1" s="1"/>
  <c r="BD46" i="1" s="1"/>
  <c r="M48" i="1"/>
  <c r="P48" i="1"/>
  <c r="AD46" i="1"/>
  <c r="AE46" i="1" s="1"/>
  <c r="J49" i="1"/>
  <c r="AW49" i="1" s="1"/>
  <c r="AR44" i="1" l="1"/>
  <c r="Q45" i="1"/>
  <c r="BC49" i="1"/>
  <c r="AZ49" i="1"/>
  <c r="AY48" i="1"/>
  <c r="BE48" i="1" s="1"/>
  <c r="BG48" i="1" s="1"/>
  <c r="AX49" i="1"/>
  <c r="AN47" i="1"/>
  <c r="AT47" i="1"/>
  <c r="AL47" i="1"/>
  <c r="AQ47" i="1"/>
  <c r="AK48" i="1"/>
  <c r="AM46" i="1"/>
  <c r="X46" i="1"/>
  <c r="AO45" i="1"/>
  <c r="AP45" i="1" s="1"/>
  <c r="AS45" i="1"/>
  <c r="AU45" i="1" s="1"/>
  <c r="S49" i="1"/>
  <c r="Z49" i="1"/>
  <c r="AA49" i="1" s="1"/>
  <c r="AC49" i="1"/>
  <c r="AF49" i="1"/>
  <c r="AB48" i="1"/>
  <c r="AG48" i="1" s="1"/>
  <c r="AI44" i="1"/>
  <c r="W43" i="1"/>
  <c r="R46" i="1"/>
  <c r="T46" i="1" s="1"/>
  <c r="N46" i="1"/>
  <c r="O46" i="1" s="1"/>
  <c r="L47" i="1"/>
  <c r="BA47" i="1" s="1"/>
  <c r="BB47" i="1" s="1"/>
  <c r="BD47" i="1" s="1"/>
  <c r="M49" i="1"/>
  <c r="P49" i="1"/>
  <c r="AD47" i="1"/>
  <c r="AE47" i="1" s="1"/>
  <c r="J50" i="1"/>
  <c r="AW50" i="1" s="1"/>
  <c r="AR45" i="1" l="1"/>
  <c r="Q46" i="1"/>
  <c r="BC50" i="1"/>
  <c r="AZ50" i="1"/>
  <c r="AX50" i="1"/>
  <c r="AY49" i="1"/>
  <c r="BE49" i="1" s="1"/>
  <c r="BG49" i="1" s="1"/>
  <c r="AM47" i="1"/>
  <c r="X47" i="1"/>
  <c r="AO46" i="1"/>
  <c r="AP46" i="1" s="1"/>
  <c r="AS46" i="1"/>
  <c r="AU46" i="1" s="1"/>
  <c r="AT48" i="1"/>
  <c r="AL48" i="1"/>
  <c r="AK49" i="1"/>
  <c r="AN48" i="1"/>
  <c r="AC50" i="1"/>
  <c r="Z50" i="1"/>
  <c r="AA50" i="1" s="1"/>
  <c r="AF50" i="1"/>
  <c r="S50" i="1"/>
  <c r="AB49" i="1"/>
  <c r="AG49" i="1" s="1"/>
  <c r="W44" i="1"/>
  <c r="AI45" i="1"/>
  <c r="L48" i="1"/>
  <c r="BA48" i="1" s="1"/>
  <c r="BB48" i="1" s="1"/>
  <c r="BD48" i="1" s="1"/>
  <c r="N47" i="1"/>
  <c r="O47" i="1" s="1"/>
  <c r="R47" i="1"/>
  <c r="T47" i="1" s="1"/>
  <c r="P50" i="1"/>
  <c r="M50" i="1"/>
  <c r="AD48" i="1"/>
  <c r="AE48" i="1" s="1"/>
  <c r="J51" i="1"/>
  <c r="AW51" i="1" s="1"/>
  <c r="AR46" i="1" l="1"/>
  <c r="Q47" i="1"/>
  <c r="BC51" i="1"/>
  <c r="AZ51" i="1"/>
  <c r="AY50" i="1"/>
  <c r="BE50" i="1" s="1"/>
  <c r="BG50" i="1" s="1"/>
  <c r="AX51" i="1"/>
  <c r="AM48" i="1"/>
  <c r="X48" i="1"/>
  <c r="AQ49" i="1"/>
  <c r="AL49" i="1"/>
  <c r="AK50" i="1"/>
  <c r="AT49" i="1"/>
  <c r="AN49" i="1"/>
  <c r="AS47" i="1"/>
  <c r="AU47" i="1" s="1"/>
  <c r="AO47" i="1"/>
  <c r="AP47" i="1" s="1"/>
  <c r="AC51" i="1"/>
  <c r="Z51" i="1"/>
  <c r="AA51" i="1" s="1"/>
  <c r="S51" i="1"/>
  <c r="AF51" i="1"/>
  <c r="AB50" i="1"/>
  <c r="AG50" i="1" s="1"/>
  <c r="W45" i="1"/>
  <c r="AI46" i="1"/>
  <c r="AI47" i="1" s="1"/>
  <c r="AI48" i="1" s="1"/>
  <c r="AI49" i="1" s="1"/>
  <c r="R48" i="1"/>
  <c r="T48" i="1" s="1"/>
  <c r="N48" i="1"/>
  <c r="O48" i="1" s="1"/>
  <c r="Q48" i="1" s="1"/>
  <c r="L49" i="1"/>
  <c r="BA49" i="1" s="1"/>
  <c r="BB49" i="1" s="1"/>
  <c r="BD49" i="1" s="1"/>
  <c r="P51" i="1"/>
  <c r="M51" i="1"/>
  <c r="AD49" i="1"/>
  <c r="AE49" i="1" s="1"/>
  <c r="J52" i="1"/>
  <c r="AW52" i="1" s="1"/>
  <c r="AR47" i="1" l="1"/>
  <c r="AI50" i="1"/>
  <c r="BC52" i="1"/>
  <c r="AZ52" i="1"/>
  <c r="AY51" i="1"/>
  <c r="BE51" i="1" s="1"/>
  <c r="BG51" i="1" s="1"/>
  <c r="AX52" i="1"/>
  <c r="AM49" i="1"/>
  <c r="X49" i="1"/>
  <c r="AT50" i="1"/>
  <c r="AK51" i="1"/>
  <c r="AN50" i="1"/>
  <c r="AL50" i="1"/>
  <c r="AQ50" i="1"/>
  <c r="AO48" i="1"/>
  <c r="AP48" i="1" s="1"/>
  <c r="AQ48" i="1" s="1"/>
  <c r="S52" i="1"/>
  <c r="AF52" i="1"/>
  <c r="AC52" i="1"/>
  <c r="Z52" i="1"/>
  <c r="AA52" i="1" s="1"/>
  <c r="AB51" i="1"/>
  <c r="AG51" i="1" s="1"/>
  <c r="W46" i="1"/>
  <c r="R49" i="1"/>
  <c r="T49" i="1" s="1"/>
  <c r="N49" i="1"/>
  <c r="O49" i="1" s="1"/>
  <c r="Q49" i="1" s="1"/>
  <c r="L50" i="1"/>
  <c r="BA50" i="1" s="1"/>
  <c r="BB50" i="1" s="1"/>
  <c r="BD50" i="1" s="1"/>
  <c r="M52" i="1"/>
  <c r="P52" i="1"/>
  <c r="AD50" i="1"/>
  <c r="AE50" i="1" s="1"/>
  <c r="J53" i="1"/>
  <c r="AW53" i="1" s="1"/>
  <c r="AS48" i="1" l="1"/>
  <c r="AU48" i="1" s="1"/>
  <c r="AR48" i="1"/>
  <c r="AI51" i="1"/>
  <c r="BC53" i="1"/>
  <c r="AZ53" i="1"/>
  <c r="AY52" i="1"/>
  <c r="BE52" i="1" s="1"/>
  <c r="BG52" i="1" s="1"/>
  <c r="AX53" i="1"/>
  <c r="AM50" i="1"/>
  <c r="X50" i="1"/>
  <c r="AN51" i="1"/>
  <c r="AL51" i="1"/>
  <c r="AQ51" i="1"/>
  <c r="AT51" i="1"/>
  <c r="AK52" i="1"/>
  <c r="AS49" i="1"/>
  <c r="AO49" i="1"/>
  <c r="AP49" i="1" s="1"/>
  <c r="S53" i="1"/>
  <c r="AF53" i="1"/>
  <c r="AC53" i="1"/>
  <c r="Z53" i="1"/>
  <c r="AA53" i="1" s="1"/>
  <c r="AB52" i="1"/>
  <c r="AG52" i="1" s="1"/>
  <c r="W47" i="1"/>
  <c r="N50" i="1"/>
  <c r="O50" i="1" s="1"/>
  <c r="Q50" i="1" s="1"/>
  <c r="R50" i="1"/>
  <c r="T50" i="1" s="1"/>
  <c r="L51" i="1"/>
  <c r="BA51" i="1" s="1"/>
  <c r="BB51" i="1" s="1"/>
  <c r="BD51" i="1" s="1"/>
  <c r="M53" i="1"/>
  <c r="P53" i="1"/>
  <c r="AD51" i="1"/>
  <c r="AE51" i="1" s="1"/>
  <c r="J54" i="1"/>
  <c r="AW54" i="1" s="1"/>
  <c r="AR49" i="1" l="1"/>
  <c r="AU49" i="1"/>
  <c r="AI52" i="1"/>
  <c r="BC54" i="1"/>
  <c r="AZ54" i="1"/>
  <c r="AX54" i="1"/>
  <c r="AY53" i="1"/>
  <c r="BE53" i="1" s="1"/>
  <c r="BG53" i="1" s="1"/>
  <c r="AQ52" i="1"/>
  <c r="AK53" i="1"/>
  <c r="AT52" i="1"/>
  <c r="AN52" i="1"/>
  <c r="AL52" i="1"/>
  <c r="AM51" i="1"/>
  <c r="X51" i="1"/>
  <c r="AO50" i="1"/>
  <c r="AP50" i="1" s="1"/>
  <c r="AS50" i="1"/>
  <c r="AC54" i="1"/>
  <c r="Z54" i="1"/>
  <c r="AA54" i="1" s="1"/>
  <c r="AF54" i="1"/>
  <c r="S54" i="1"/>
  <c r="AB53" i="1"/>
  <c r="AG53" i="1" s="1"/>
  <c r="W48" i="1"/>
  <c r="R51" i="1"/>
  <c r="T51" i="1" s="1"/>
  <c r="N51" i="1"/>
  <c r="O51" i="1" s="1"/>
  <c r="Q51" i="1" s="1"/>
  <c r="L52" i="1"/>
  <c r="BA52" i="1" s="1"/>
  <c r="BB52" i="1" s="1"/>
  <c r="BD52" i="1" s="1"/>
  <c r="P54" i="1"/>
  <c r="M54" i="1"/>
  <c r="AD52" i="1"/>
  <c r="AE52" i="1" s="1"/>
  <c r="J55" i="1"/>
  <c r="AW55" i="1" s="1"/>
  <c r="AR50" i="1" l="1"/>
  <c r="AU50" i="1"/>
  <c r="AI53" i="1"/>
  <c r="BC55" i="1"/>
  <c r="AZ55" i="1"/>
  <c r="AY54" i="1"/>
  <c r="BE54" i="1" s="1"/>
  <c r="BG54" i="1" s="1"/>
  <c r="AX55" i="1"/>
  <c r="AO51" i="1"/>
  <c r="AP51" i="1" s="1"/>
  <c r="AS51" i="1"/>
  <c r="AQ53" i="1"/>
  <c r="AL53" i="1"/>
  <c r="AN53" i="1"/>
  <c r="AK54" i="1"/>
  <c r="AT53" i="1"/>
  <c r="AM52" i="1"/>
  <c r="X52" i="1"/>
  <c r="AC55" i="1"/>
  <c r="S55" i="1"/>
  <c r="Z55" i="1"/>
  <c r="AA55" i="1" s="1"/>
  <c r="AF55" i="1"/>
  <c r="AB54" i="1"/>
  <c r="AG54" i="1" s="1"/>
  <c r="W49" i="1"/>
  <c r="L53" i="1"/>
  <c r="BA53" i="1" s="1"/>
  <c r="BB53" i="1" s="1"/>
  <c r="BD53" i="1" s="1"/>
  <c r="N52" i="1"/>
  <c r="O52" i="1" s="1"/>
  <c r="Q52" i="1" s="1"/>
  <c r="R52" i="1"/>
  <c r="T52" i="1" s="1"/>
  <c r="P55" i="1"/>
  <c r="M55" i="1"/>
  <c r="AD53" i="1"/>
  <c r="AE53" i="1" s="1"/>
  <c r="J56" i="1"/>
  <c r="AW56" i="1" s="1"/>
  <c r="AU51" i="1" l="1"/>
  <c r="AR51" i="1"/>
  <c r="AI54" i="1"/>
  <c r="BC56" i="1"/>
  <c r="AZ56" i="1"/>
  <c r="AY55" i="1"/>
  <c r="BE55" i="1" s="1"/>
  <c r="BG55" i="1" s="1"/>
  <c r="AX56" i="1"/>
  <c r="AT54" i="1"/>
  <c r="AN54" i="1"/>
  <c r="AL54" i="1"/>
  <c r="AK55" i="1"/>
  <c r="AO52" i="1"/>
  <c r="AP52" i="1" s="1"/>
  <c r="AS52" i="1"/>
  <c r="AM53" i="1"/>
  <c r="X53" i="1"/>
  <c r="S56" i="1"/>
  <c r="AC56" i="1"/>
  <c r="Z56" i="1"/>
  <c r="AA56" i="1" s="1"/>
  <c r="AF56" i="1"/>
  <c r="AB55" i="1"/>
  <c r="AG55" i="1" s="1"/>
  <c r="W50" i="1"/>
  <c r="L54" i="1"/>
  <c r="BA54" i="1" s="1"/>
  <c r="BB54" i="1" s="1"/>
  <c r="BD54" i="1" s="1"/>
  <c r="R53" i="1"/>
  <c r="T53" i="1" s="1"/>
  <c r="N53" i="1"/>
  <c r="O53" i="1" s="1"/>
  <c r="Q53" i="1" s="1"/>
  <c r="M56" i="1"/>
  <c r="P56" i="1"/>
  <c r="AD54" i="1"/>
  <c r="AE54" i="1" s="1"/>
  <c r="J57" i="1"/>
  <c r="AW57" i="1" s="1"/>
  <c r="AU52" i="1" l="1"/>
  <c r="AR52" i="1"/>
  <c r="AI55" i="1"/>
  <c r="BC57" i="1"/>
  <c r="AZ57" i="1"/>
  <c r="AY56" i="1"/>
  <c r="BE56" i="1" s="1"/>
  <c r="BG56" i="1" s="1"/>
  <c r="AX57" i="1"/>
  <c r="AT55" i="1"/>
  <c r="AQ55" i="1"/>
  <c r="AL55" i="1"/>
  <c r="AK56" i="1"/>
  <c r="AN55" i="1"/>
  <c r="AO53" i="1"/>
  <c r="AP53" i="1" s="1"/>
  <c r="AS53" i="1"/>
  <c r="AM54" i="1"/>
  <c r="X54" i="1"/>
  <c r="S57" i="1"/>
  <c r="AF57" i="1"/>
  <c r="AC57" i="1"/>
  <c r="Z57" i="1"/>
  <c r="AA57" i="1" s="1"/>
  <c r="AB56" i="1"/>
  <c r="AG56" i="1" s="1"/>
  <c r="W51" i="1"/>
  <c r="N54" i="1"/>
  <c r="O54" i="1" s="1"/>
  <c r="Q54" i="1" s="1"/>
  <c r="R54" i="1"/>
  <c r="T54" i="1" s="1"/>
  <c r="L55" i="1"/>
  <c r="BA55" i="1" s="1"/>
  <c r="BB55" i="1" s="1"/>
  <c r="BD55" i="1" s="1"/>
  <c r="M57" i="1"/>
  <c r="P57" i="1"/>
  <c r="AD55" i="1"/>
  <c r="AE55" i="1" s="1"/>
  <c r="J58" i="1"/>
  <c r="AW58" i="1" s="1"/>
  <c r="AU53" i="1" l="1"/>
  <c r="AR53" i="1"/>
  <c r="AI56" i="1"/>
  <c r="BC58" i="1"/>
  <c r="AZ58" i="1"/>
  <c r="AY57" i="1"/>
  <c r="BE57" i="1" s="1"/>
  <c r="BG57" i="1" s="1"/>
  <c r="AX58" i="1"/>
  <c r="AM55" i="1"/>
  <c r="X55" i="1"/>
  <c r="AO54" i="1"/>
  <c r="AP54" i="1" s="1"/>
  <c r="AQ54" i="1" s="1"/>
  <c r="AT56" i="1"/>
  <c r="AN56" i="1"/>
  <c r="AL56" i="1"/>
  <c r="AQ56" i="1"/>
  <c r="AK57" i="1"/>
  <c r="AC58" i="1"/>
  <c r="Z58" i="1"/>
  <c r="AA58" i="1" s="1"/>
  <c r="AF58" i="1"/>
  <c r="S58" i="1"/>
  <c r="AB57" i="1"/>
  <c r="AG57" i="1" s="1"/>
  <c r="W52" i="1"/>
  <c r="L56" i="1"/>
  <c r="BA56" i="1" s="1"/>
  <c r="BB56" i="1" s="1"/>
  <c r="BD56" i="1" s="1"/>
  <c r="N55" i="1"/>
  <c r="O55" i="1" s="1"/>
  <c r="Q55" i="1" s="1"/>
  <c r="R55" i="1"/>
  <c r="T55" i="1" s="1"/>
  <c r="P58" i="1"/>
  <c r="M58" i="1"/>
  <c r="AD56" i="1"/>
  <c r="AE56" i="1" s="1"/>
  <c r="J59" i="1"/>
  <c r="AW59" i="1" s="1"/>
  <c r="AS54" i="1" l="1"/>
  <c r="AU54" i="1" s="1"/>
  <c r="AR54" i="1"/>
  <c r="AI57" i="1"/>
  <c r="BC59" i="1"/>
  <c r="AZ59" i="1"/>
  <c r="AY58" i="1"/>
  <c r="BE58" i="1" s="1"/>
  <c r="BG58" i="1" s="1"/>
  <c r="AX59" i="1"/>
  <c r="AM56" i="1"/>
  <c r="X56" i="1"/>
  <c r="AT57" i="1"/>
  <c r="AQ57" i="1"/>
  <c r="AL57" i="1"/>
  <c r="AK58" i="1"/>
  <c r="AN57" i="1"/>
  <c r="AS55" i="1"/>
  <c r="AO55" i="1"/>
  <c r="AP55" i="1" s="1"/>
  <c r="AC59" i="1"/>
  <c r="AF59" i="1"/>
  <c r="Z59" i="1"/>
  <c r="AA59" i="1" s="1"/>
  <c r="S59" i="1"/>
  <c r="AB58" i="1"/>
  <c r="AG58" i="1" s="1"/>
  <c r="W53" i="1"/>
  <c r="R56" i="1"/>
  <c r="T56" i="1" s="1"/>
  <c r="N56" i="1"/>
  <c r="O56" i="1" s="1"/>
  <c r="Q56" i="1" s="1"/>
  <c r="L57" i="1"/>
  <c r="BA57" i="1" s="1"/>
  <c r="BB57" i="1" s="1"/>
  <c r="BD57" i="1" s="1"/>
  <c r="P59" i="1"/>
  <c r="M59" i="1"/>
  <c r="AD57" i="1"/>
  <c r="AE57" i="1" s="1"/>
  <c r="J60" i="1"/>
  <c r="AW60" i="1" s="1"/>
  <c r="AR55" i="1" l="1"/>
  <c r="AU55" i="1"/>
  <c r="AI58" i="1"/>
  <c r="BC60" i="1"/>
  <c r="AZ60" i="1"/>
  <c r="AY59" i="1"/>
  <c r="BE59" i="1" s="1"/>
  <c r="BG59" i="1" s="1"/>
  <c r="AX60" i="1"/>
  <c r="AK59" i="1"/>
  <c r="AT58" i="1"/>
  <c r="AN58" i="1"/>
  <c r="AL58" i="1"/>
  <c r="AQ58" i="1"/>
  <c r="AM57" i="1"/>
  <c r="X57" i="1"/>
  <c r="AO56" i="1"/>
  <c r="AP56" i="1" s="1"/>
  <c r="AR56" i="1" s="1"/>
  <c r="AS56" i="1"/>
  <c r="AU56" i="1" s="1"/>
  <c r="S60" i="1"/>
  <c r="Z60" i="1"/>
  <c r="AA60" i="1" s="1"/>
  <c r="AF60" i="1"/>
  <c r="AC60" i="1"/>
  <c r="AB59" i="1"/>
  <c r="AG59" i="1" s="1"/>
  <c r="W54" i="1"/>
  <c r="R57" i="1"/>
  <c r="T57" i="1" s="1"/>
  <c r="N57" i="1"/>
  <c r="O57" i="1" s="1"/>
  <c r="Q57" i="1" s="1"/>
  <c r="L58" i="1"/>
  <c r="BA58" i="1" s="1"/>
  <c r="BB58" i="1" s="1"/>
  <c r="BD58" i="1" s="1"/>
  <c r="M60" i="1"/>
  <c r="P60" i="1"/>
  <c r="AD58" i="1"/>
  <c r="AE58" i="1" s="1"/>
  <c r="J61" i="1"/>
  <c r="AW61" i="1" s="1"/>
  <c r="AI59" i="1" l="1"/>
  <c r="BC61" i="1"/>
  <c r="AZ61" i="1"/>
  <c r="AX61" i="1"/>
  <c r="AY60" i="1"/>
  <c r="BE60" i="1" s="1"/>
  <c r="BG60" i="1" s="1"/>
  <c r="AO57" i="1"/>
  <c r="AP57" i="1" s="1"/>
  <c r="AR57" i="1" s="1"/>
  <c r="AS57" i="1"/>
  <c r="AU57" i="1" s="1"/>
  <c r="AM58" i="1"/>
  <c r="X58" i="1"/>
  <c r="AL59" i="1"/>
  <c r="AK60" i="1"/>
  <c r="AN59" i="1"/>
  <c r="AT59" i="1"/>
  <c r="S61" i="1"/>
  <c r="AC61" i="1"/>
  <c r="Z61" i="1"/>
  <c r="AA61" i="1" s="1"/>
  <c r="AF61" i="1"/>
  <c r="AB60" i="1"/>
  <c r="AG60" i="1" s="1"/>
  <c r="W55" i="1"/>
  <c r="N58" i="1"/>
  <c r="O58" i="1" s="1"/>
  <c r="Q58" i="1" s="1"/>
  <c r="R58" i="1"/>
  <c r="T58" i="1" s="1"/>
  <c r="L59" i="1"/>
  <c r="BA59" i="1" s="1"/>
  <c r="BB59" i="1" s="1"/>
  <c r="BD59" i="1" s="1"/>
  <c r="M61" i="1"/>
  <c r="P61" i="1"/>
  <c r="AD59" i="1"/>
  <c r="AE59" i="1" s="1"/>
  <c r="J62" i="1"/>
  <c r="AW62" i="1" s="1"/>
  <c r="AI60" i="1" l="1"/>
  <c r="BC62" i="1"/>
  <c r="AZ62" i="1"/>
  <c r="AX62" i="1"/>
  <c r="AY61" i="1"/>
  <c r="BE61" i="1" s="1"/>
  <c r="BG61" i="1" s="1"/>
  <c r="AL60" i="1"/>
  <c r="AQ60" i="1"/>
  <c r="AK61" i="1"/>
  <c r="AT60" i="1"/>
  <c r="AN60" i="1"/>
  <c r="AO58" i="1"/>
  <c r="AP58" i="1" s="1"/>
  <c r="AR58" i="1" s="1"/>
  <c r="AS58" i="1"/>
  <c r="AU58" i="1" s="1"/>
  <c r="AM59" i="1"/>
  <c r="X59" i="1"/>
  <c r="AC62" i="1"/>
  <c r="Z62" i="1"/>
  <c r="AA62" i="1" s="1"/>
  <c r="AF62" i="1"/>
  <c r="S62" i="1"/>
  <c r="AB61" i="1"/>
  <c r="AG61" i="1" s="1"/>
  <c r="W56" i="1"/>
  <c r="L60" i="1"/>
  <c r="BA60" i="1" s="1"/>
  <c r="BB60" i="1" s="1"/>
  <c r="BD60" i="1" s="1"/>
  <c r="N59" i="1"/>
  <c r="O59" i="1" s="1"/>
  <c r="Q59" i="1" s="1"/>
  <c r="R59" i="1"/>
  <c r="T59" i="1" s="1"/>
  <c r="P62" i="1"/>
  <c r="M62" i="1"/>
  <c r="AD60" i="1"/>
  <c r="AE60" i="1" s="1"/>
  <c r="J63" i="1"/>
  <c r="AW63" i="1" s="1"/>
  <c r="AI61" i="1" l="1"/>
  <c r="BC63" i="1"/>
  <c r="AZ63" i="1"/>
  <c r="AY62" i="1"/>
  <c r="BE62" i="1" s="1"/>
  <c r="BG62" i="1" s="1"/>
  <c r="AX63" i="1"/>
  <c r="AM60" i="1"/>
  <c r="X60" i="1"/>
  <c r="AQ61" i="1"/>
  <c r="AL61" i="1"/>
  <c r="AK62" i="1"/>
  <c r="AT61" i="1"/>
  <c r="AN61" i="1"/>
  <c r="AO59" i="1"/>
  <c r="AP59" i="1" s="1"/>
  <c r="AC63" i="1"/>
  <c r="S63" i="1"/>
  <c r="AF63" i="1"/>
  <c r="Z63" i="1"/>
  <c r="AA63" i="1" s="1"/>
  <c r="AB62" i="1"/>
  <c r="AG62" i="1" s="1"/>
  <c r="W57" i="1"/>
  <c r="R60" i="1"/>
  <c r="T60" i="1" s="1"/>
  <c r="N60" i="1"/>
  <c r="O60" i="1" s="1"/>
  <c r="Q60" i="1" s="1"/>
  <c r="L61" i="1"/>
  <c r="BA61" i="1" s="1"/>
  <c r="BB61" i="1" s="1"/>
  <c r="BD61" i="1" s="1"/>
  <c r="P63" i="1"/>
  <c r="M63" i="1"/>
  <c r="AD61" i="1"/>
  <c r="AE61" i="1" s="1"/>
  <c r="J64" i="1"/>
  <c r="AW64" i="1" s="1"/>
  <c r="AQ59" i="1" l="1"/>
  <c r="AS59" i="1" s="1"/>
  <c r="AU59" i="1" s="1"/>
  <c r="AI62" i="1"/>
  <c r="BC64" i="1"/>
  <c r="AZ64" i="1"/>
  <c r="AY63" i="1"/>
  <c r="BE63" i="1" s="1"/>
  <c r="BG63" i="1" s="1"/>
  <c r="AX64" i="1"/>
  <c r="AM61" i="1"/>
  <c r="X61" i="1"/>
  <c r="AT62" i="1"/>
  <c r="AN62" i="1"/>
  <c r="AL62" i="1"/>
  <c r="AQ62" i="1"/>
  <c r="AK63" i="1"/>
  <c r="AO60" i="1"/>
  <c r="AP60" i="1" s="1"/>
  <c r="AS60" i="1"/>
  <c r="AU60" i="1" s="1"/>
  <c r="S64" i="1"/>
  <c r="AC64" i="1"/>
  <c r="AF64" i="1"/>
  <c r="Z64" i="1"/>
  <c r="AA64" i="1" s="1"/>
  <c r="AB63" i="1"/>
  <c r="AG63" i="1" s="1"/>
  <c r="W58" i="1"/>
  <c r="N61" i="1"/>
  <c r="O61" i="1" s="1"/>
  <c r="Q61" i="1" s="1"/>
  <c r="R61" i="1"/>
  <c r="T61" i="1" s="1"/>
  <c r="L62" i="1"/>
  <c r="BA62" i="1" s="1"/>
  <c r="BB62" i="1" s="1"/>
  <c r="BD62" i="1" s="1"/>
  <c r="M64" i="1"/>
  <c r="P64" i="1"/>
  <c r="AD62" i="1"/>
  <c r="AE62" i="1" s="1"/>
  <c r="J65" i="1"/>
  <c r="AW65" i="1" s="1"/>
  <c r="AR59" i="1" l="1"/>
  <c r="AR60" i="1" s="1"/>
  <c r="AI63" i="1"/>
  <c r="BC65" i="1"/>
  <c r="AZ65" i="1"/>
  <c r="AX65" i="1"/>
  <c r="AY64" i="1"/>
  <c r="BE64" i="1" s="1"/>
  <c r="BG64" i="1" s="1"/>
  <c r="AQ63" i="1"/>
  <c r="AL63" i="1"/>
  <c r="AK64" i="1"/>
  <c r="AT63" i="1"/>
  <c r="AN63" i="1"/>
  <c r="AM62" i="1"/>
  <c r="X62" i="1"/>
  <c r="AS61" i="1"/>
  <c r="AU61" i="1" s="1"/>
  <c r="AO61" i="1"/>
  <c r="AP61" i="1" s="1"/>
  <c r="S65" i="1"/>
  <c r="Z65" i="1"/>
  <c r="AA65" i="1" s="1"/>
  <c r="AC65" i="1"/>
  <c r="AF65" i="1"/>
  <c r="AB64" i="1"/>
  <c r="AG64" i="1" s="1"/>
  <c r="W59" i="1"/>
  <c r="N62" i="1"/>
  <c r="O62" i="1" s="1"/>
  <c r="Q62" i="1" s="1"/>
  <c r="R62" i="1"/>
  <c r="T62" i="1" s="1"/>
  <c r="L63" i="1"/>
  <c r="BA63" i="1" s="1"/>
  <c r="BB63" i="1" s="1"/>
  <c r="BD63" i="1" s="1"/>
  <c r="M65" i="1"/>
  <c r="P65" i="1"/>
  <c r="AD63" i="1"/>
  <c r="AE63" i="1" s="1"/>
  <c r="J66" i="1"/>
  <c r="AW66" i="1" s="1"/>
  <c r="AR61" i="1" l="1"/>
  <c r="AI64" i="1"/>
  <c r="BC66" i="1"/>
  <c r="AZ66" i="1"/>
  <c r="AY65" i="1"/>
  <c r="BE65" i="1" s="1"/>
  <c r="BG65" i="1" s="1"/>
  <c r="AX66" i="1"/>
  <c r="AO62" i="1"/>
  <c r="AP62" i="1" s="1"/>
  <c r="AR62" i="1" s="1"/>
  <c r="AS62" i="1"/>
  <c r="AU62" i="1" s="1"/>
  <c r="AT64" i="1"/>
  <c r="AN64" i="1"/>
  <c r="AL64" i="1"/>
  <c r="AQ64" i="1"/>
  <c r="AK65" i="1"/>
  <c r="AM63" i="1"/>
  <c r="X63" i="1"/>
  <c r="AC66" i="1"/>
  <c r="Z66" i="1"/>
  <c r="AA66" i="1" s="1"/>
  <c r="AF66" i="1"/>
  <c r="S66" i="1"/>
  <c r="AB65" i="1"/>
  <c r="AG65" i="1" s="1"/>
  <c r="W60" i="1"/>
  <c r="W61" i="1"/>
  <c r="R63" i="1"/>
  <c r="T63" i="1" s="1"/>
  <c r="N63" i="1"/>
  <c r="O63" i="1" s="1"/>
  <c r="Q63" i="1" s="1"/>
  <c r="L64" i="1"/>
  <c r="BA64" i="1" s="1"/>
  <c r="BB64" i="1" s="1"/>
  <c r="BD64" i="1" s="1"/>
  <c r="P66" i="1"/>
  <c r="M66" i="1"/>
  <c r="AD64" i="1"/>
  <c r="AE64" i="1" s="1"/>
  <c r="J67" i="1"/>
  <c r="AW67" i="1" s="1"/>
  <c r="AI65" i="1" l="1"/>
  <c r="BC67" i="1"/>
  <c r="AZ67" i="1"/>
  <c r="AY66" i="1"/>
  <c r="BE66" i="1" s="1"/>
  <c r="BG66" i="1" s="1"/>
  <c r="AX67" i="1"/>
  <c r="AQ65" i="1"/>
  <c r="AL65" i="1"/>
  <c r="AT65" i="1"/>
  <c r="AK66" i="1"/>
  <c r="AN65" i="1"/>
  <c r="AS63" i="1"/>
  <c r="AU63" i="1" s="1"/>
  <c r="AO63" i="1"/>
  <c r="AP63" i="1" s="1"/>
  <c r="AR63" i="1" s="1"/>
  <c r="AM64" i="1"/>
  <c r="X64" i="1"/>
  <c r="AC67" i="1"/>
  <c r="Z67" i="1"/>
  <c r="AA67" i="1" s="1"/>
  <c r="S67" i="1"/>
  <c r="AF67" i="1"/>
  <c r="AB66" i="1"/>
  <c r="AG66" i="1" s="1"/>
  <c r="L65" i="1"/>
  <c r="BA65" i="1" s="1"/>
  <c r="BB65" i="1" s="1"/>
  <c r="BD65" i="1" s="1"/>
  <c r="N64" i="1"/>
  <c r="O64" i="1" s="1"/>
  <c r="Q64" i="1" s="1"/>
  <c r="R64" i="1"/>
  <c r="T64" i="1" s="1"/>
  <c r="P67" i="1"/>
  <c r="M67" i="1"/>
  <c r="AD65" i="1"/>
  <c r="AE65" i="1" s="1"/>
  <c r="J68" i="1"/>
  <c r="AW68" i="1" s="1"/>
  <c r="AI66" i="1" l="1"/>
  <c r="BC68" i="1"/>
  <c r="AZ68" i="1"/>
  <c r="AY67" i="1"/>
  <c r="BE67" i="1" s="1"/>
  <c r="BG67" i="1" s="1"/>
  <c r="AX68" i="1"/>
  <c r="AY68" i="1" s="1"/>
  <c r="AM65" i="1"/>
  <c r="X65" i="1"/>
  <c r="AO64" i="1"/>
  <c r="AP64" i="1" s="1"/>
  <c r="AR64" i="1" s="1"/>
  <c r="AS64" i="1"/>
  <c r="AU64" i="1" s="1"/>
  <c r="AT66" i="1"/>
  <c r="AN66" i="1"/>
  <c r="AQ66" i="1"/>
  <c r="AK67" i="1"/>
  <c r="AL66" i="1"/>
  <c r="S68" i="1"/>
  <c r="AC68" i="1"/>
  <c r="Z68" i="1"/>
  <c r="AA68" i="1" s="1"/>
  <c r="AF68" i="1"/>
  <c r="W62" i="1"/>
  <c r="W63" i="1"/>
  <c r="R65" i="1"/>
  <c r="T65" i="1" s="1"/>
  <c r="N65" i="1"/>
  <c r="O65" i="1" s="1"/>
  <c r="Q65" i="1" s="1"/>
  <c r="L66" i="1"/>
  <c r="BA66" i="1" s="1"/>
  <c r="BB66" i="1" s="1"/>
  <c r="BD66" i="1" s="1"/>
  <c r="M68" i="1"/>
  <c r="P68" i="1"/>
  <c r="AB67" i="1"/>
  <c r="AG67" i="1" s="1"/>
  <c r="AD66" i="1"/>
  <c r="AE66" i="1" s="1"/>
  <c r="AI67" i="1" l="1"/>
  <c r="BE68" i="1"/>
  <c r="AM66" i="1"/>
  <c r="X66" i="1"/>
  <c r="AS65" i="1"/>
  <c r="AO65" i="1"/>
  <c r="AP65" i="1" s="1"/>
  <c r="AR65" i="1" s="1"/>
  <c r="AQ67" i="1"/>
  <c r="AL67" i="1"/>
  <c r="AK68" i="1"/>
  <c r="AT67" i="1"/>
  <c r="AN67" i="1"/>
  <c r="AB68" i="1"/>
  <c r="AG68" i="1" s="1"/>
  <c r="W64" i="1"/>
  <c r="L68" i="1"/>
  <c r="L67" i="1"/>
  <c r="BA67" i="1" s="1"/>
  <c r="BB67" i="1" s="1"/>
  <c r="BD67" i="1" s="1"/>
  <c r="N66" i="1"/>
  <c r="O66" i="1" s="1"/>
  <c r="Q66" i="1" s="1"/>
  <c r="R66" i="1"/>
  <c r="T66" i="1" s="1"/>
  <c r="AD67" i="1"/>
  <c r="AE67" i="1" s="1"/>
  <c r="AL68" i="1" l="1"/>
  <c r="AI68" i="1"/>
  <c r="AU65" i="1"/>
  <c r="R68" i="1"/>
  <c r="BA68" i="1"/>
  <c r="BB68" i="1" s="1"/>
  <c r="BD68" i="1" s="1"/>
  <c r="AM67" i="1"/>
  <c r="X67" i="1"/>
  <c r="AT68" i="1"/>
  <c r="AQ68" i="1"/>
  <c r="AN68" i="1"/>
  <c r="AO66" i="1"/>
  <c r="AP66" i="1" s="1"/>
  <c r="AR66" i="1" s="1"/>
  <c r="AS66" i="1"/>
  <c r="N68" i="1"/>
  <c r="N67" i="1"/>
  <c r="O67" i="1" s="1"/>
  <c r="Q67" i="1" s="1"/>
  <c r="R67" i="1"/>
  <c r="T67" i="1" s="1"/>
  <c r="AD68" i="1"/>
  <c r="AE68" i="1" s="1"/>
  <c r="AU66" i="1" l="1"/>
  <c r="W66" i="1" s="1"/>
  <c r="W65" i="1"/>
  <c r="AM68" i="1"/>
  <c r="X68" i="1"/>
  <c r="AS67" i="1"/>
  <c r="AO67" i="1"/>
  <c r="AP67" i="1" s="1"/>
  <c r="AR67" i="1" s="1"/>
  <c r="O68" i="1"/>
  <c r="Q68" i="1" s="1"/>
  <c r="T68" i="1" s="1"/>
  <c r="G3" i="1" s="1"/>
  <c r="AU67" i="1" l="1"/>
  <c r="AO68" i="1"/>
  <c r="AP68" i="1" s="1"/>
  <c r="AR68" i="1" s="1"/>
  <c r="AS68" i="1"/>
  <c r="AU68" i="1" l="1"/>
  <c r="W68" i="1" s="1"/>
  <c r="W67" i="1"/>
  <c r="G4" i="1" l="1"/>
  <c r="G6" i="1" s="1"/>
  <c r="G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projects</author>
  </authors>
  <commentList>
    <comment ref="A1" authorId="0" shapeId="0" xr:uid="{35D84283-3734-425A-92B8-249E964C6287}">
      <text>
        <r>
          <rPr>
            <b/>
            <sz val="9"/>
            <color indexed="81"/>
            <rFont val="Segoe UI"/>
            <charset val="1"/>
          </rPr>
          <t>from wolfgang for the Storj-Community
v01
16.05.2020
for free use and share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<sst xmlns="http://schemas.openxmlformats.org/spreadsheetml/2006/main" count="75" uniqueCount="36">
  <si>
    <t>Age</t>
  </si>
  <si>
    <t>Heldback</t>
  </si>
  <si>
    <t>earnings</t>
  </si>
  <si>
    <t>payout escrow</t>
  </si>
  <si>
    <t>revenue</t>
  </si>
  <si>
    <t>Heldback sum</t>
  </si>
  <si>
    <t>revenue sum</t>
  </si>
  <si>
    <t>Month</t>
  </si>
  <si>
    <t>invest</t>
  </si>
  <si>
    <t>size</t>
  </si>
  <si>
    <t>TB</t>
  </si>
  <si>
    <t>max cap</t>
  </si>
  <si>
    <t>discs</t>
  </si>
  <si>
    <t>Non-Raid</t>
  </si>
  <si>
    <t>earning</t>
  </si>
  <si>
    <t>HDD costs</t>
  </si>
  <si>
    <t>Disk failure at beginning of month</t>
  </si>
  <si>
    <t>Raid5</t>
  </si>
  <si>
    <t>TB/mnt</t>
  </si>
  <si>
    <t>GB/day</t>
  </si>
  <si>
    <t>fill in</t>
  </si>
  <si>
    <t>read out</t>
  </si>
  <si>
    <t>don't touch</t>
  </si>
  <si>
    <t>max. capacity</t>
  </si>
  <si>
    <t>heldback-%</t>
  </si>
  <si>
    <t>heldback amount</t>
  </si>
  <si>
    <t>Data [TB]</t>
  </si>
  <si>
    <t>/TB/mth</t>
  </si>
  <si>
    <t>/TB</t>
  </si>
  <si>
    <t>Braking node</t>
  </si>
  <si>
    <t>replacement node</t>
  </si>
  <si>
    <t>kept escrow</t>
  </si>
  <si>
    <t>Diff</t>
  </si>
  <si>
    <t>Number of discs</t>
  </si>
  <si>
    <t>total ingress</t>
  </si>
  <si>
    <t>Raid vs. non-Raid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</si>
</sst>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"/>
    <numFmt numFmtId="165" formatCode="_-* #,##0\ &quot;€&quot;_-;\-* #,##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0" xfId="0" applyFill="1"/>
    <xf numFmtId="9" fontId="0" fillId="0" borderId="0" xfId="0" applyNumberFormat="1" applyFill="1"/>
    <xf numFmtId="164" fontId="0" fillId="0" borderId="0" xfId="0" applyNumberFormat="1"/>
    <xf numFmtId="0" fontId="0" fillId="3" borderId="0" xfId="0" applyFill="1"/>
    <xf numFmtId="0" fontId="0" fillId="4" borderId="0" xfId="0" applyFill="1"/>
    <xf numFmtId="164" fontId="0" fillId="2" borderId="0" xfId="0" applyNumberFormat="1" applyFill="1"/>
    <xf numFmtId="0" fontId="2" fillId="0" borderId="0" xfId="0" applyFont="1"/>
    <xf numFmtId="165" fontId="0" fillId="0" borderId="0" xfId="1" applyNumberFormat="1" applyFont="1" applyFill="1"/>
    <xf numFmtId="164" fontId="0" fillId="0" borderId="0" xfId="0" applyNumberFormat="1" applyFill="1"/>
    <xf numFmtId="165" fontId="0" fillId="2" borderId="0" xfId="1" applyNumberFormat="1" applyFont="1" applyFill="1"/>
    <xf numFmtId="165" fontId="0" fillId="4" borderId="0" xfId="1" applyNumberFormat="1" applyFont="1" applyFill="1"/>
    <xf numFmtId="9" fontId="0" fillId="2" borderId="0" xfId="0" applyNumberFormat="1" applyFill="1"/>
    <xf numFmtId="0" fontId="3" fillId="0" borderId="0" xfId="0" applyFont="1" applyFill="1"/>
    <xf numFmtId="0" fontId="3" fillId="0" borderId="0" xfId="0" applyFont="1"/>
    <xf numFmtId="165" fontId="0" fillId="0" borderId="0" xfId="0" applyNumberFormat="1" applyFill="1"/>
    <xf numFmtId="0" fontId="2" fillId="4" borderId="1" xfId="0" applyFont="1" applyFill="1" applyBorder="1"/>
    <xf numFmtId="165" fontId="2" fillId="4" borderId="2" xfId="1" applyNumberFormat="1" applyFont="1" applyFill="1" applyBorder="1"/>
    <xf numFmtId="0" fontId="2" fillId="4" borderId="3" xfId="0" applyFont="1" applyFill="1" applyBorder="1"/>
    <xf numFmtId="165" fontId="2" fillId="4" borderId="4" xfId="1" applyNumberFormat="1" applyFont="1" applyFill="1" applyBorder="1"/>
    <xf numFmtId="0" fontId="2" fillId="4" borderId="5" xfId="0" applyFont="1" applyFill="1" applyBorder="1"/>
    <xf numFmtId="9" fontId="2" fillId="4" borderId="6" xfId="2" applyFont="1" applyFill="1" applyBorder="1"/>
    <xf numFmtId="0" fontId="0" fillId="3" borderId="8" xfId="0" applyFill="1" applyBorder="1"/>
    <xf numFmtId="0" fontId="0" fillId="3" borderId="9" xfId="0" applyFill="1" applyBorder="1"/>
    <xf numFmtId="44" fontId="0" fillId="3" borderId="9" xfId="1" applyFont="1" applyFill="1" applyBorder="1"/>
    <xf numFmtId="1" fontId="0" fillId="3" borderId="9" xfId="0" applyNumberFormat="1" applyFill="1" applyBorder="1"/>
    <xf numFmtId="2" fontId="0" fillId="2" borderId="9" xfId="0" applyNumberFormat="1" applyFill="1" applyBorder="1"/>
    <xf numFmtId="44" fontId="0" fillId="3" borderId="10" xfId="1" applyFont="1" applyFill="1" applyBorder="1"/>
    <xf numFmtId="0" fontId="0" fillId="3" borderId="7" xfId="0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36883962466065"/>
          <c:y val="0.17171296296296296"/>
          <c:w val="0.82179085983350797"/>
          <c:h val="0.72701334208223967"/>
        </c:manualLayout>
      </c:layout>
      <c:scatterChart>
        <c:scatterStyle val="lineMarker"/>
        <c:varyColors val="0"/>
        <c:ser>
          <c:idx val="0"/>
          <c:order val="0"/>
          <c:tx>
            <c:v>non-Raid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Tabelle1!$J$9:$J$68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Tabelle1!$W$9:$W$68</c:f>
              <c:numCache>
                <c:formatCode>_-* #,##0\ "€"_-;\-* #,##0\ "€"_-;_-* "-"??\ "€"_-;_-@_-</c:formatCode>
                <c:ptCount val="60"/>
                <c:pt idx="0">
                  <c:v>-919.2109375</c:v>
                </c:pt>
                <c:pt idx="1">
                  <c:v>-901.6328125</c:v>
                </c:pt>
                <c:pt idx="2">
                  <c:v>-875.265625</c:v>
                </c:pt>
                <c:pt idx="3">
                  <c:v>-804.953125</c:v>
                </c:pt>
                <c:pt idx="4">
                  <c:v>-717.0625</c:v>
                </c:pt>
                <c:pt idx="5">
                  <c:v>-621.0625</c:v>
                </c:pt>
                <c:pt idx="6">
                  <c:v>-477.0625</c:v>
                </c:pt>
                <c:pt idx="7">
                  <c:v>-333.0625</c:v>
                </c:pt>
                <c:pt idx="8">
                  <c:v>-189.0625</c:v>
                </c:pt>
                <c:pt idx="9">
                  <c:v>2.9375</c:v>
                </c:pt>
                <c:pt idx="10">
                  <c:v>194.9375</c:v>
                </c:pt>
                <c:pt idx="11">
                  <c:v>386.9375</c:v>
                </c:pt>
                <c:pt idx="12">
                  <c:v>578.9375</c:v>
                </c:pt>
                <c:pt idx="13">
                  <c:v>770.9375</c:v>
                </c:pt>
                <c:pt idx="14">
                  <c:v>1258.970703125</c:v>
                </c:pt>
                <c:pt idx="15">
                  <c:v>1450.970703125</c:v>
                </c:pt>
                <c:pt idx="16">
                  <c:v>1642.970703125</c:v>
                </c:pt>
                <c:pt idx="17">
                  <c:v>1834.970703125</c:v>
                </c:pt>
                <c:pt idx="18">
                  <c:v>2026.970703125</c:v>
                </c:pt>
                <c:pt idx="19">
                  <c:v>2218.970703125</c:v>
                </c:pt>
                <c:pt idx="20">
                  <c:v>2410.970703125</c:v>
                </c:pt>
                <c:pt idx="21">
                  <c:v>2602.970703125</c:v>
                </c:pt>
                <c:pt idx="22">
                  <c:v>2794.970703125</c:v>
                </c:pt>
                <c:pt idx="23">
                  <c:v>2986.970703125</c:v>
                </c:pt>
                <c:pt idx="24">
                  <c:v>3178.970703125</c:v>
                </c:pt>
                <c:pt idx="25">
                  <c:v>3370.970703125</c:v>
                </c:pt>
                <c:pt idx="26">
                  <c:v>3562.970703125</c:v>
                </c:pt>
                <c:pt idx="27">
                  <c:v>3754.970703125</c:v>
                </c:pt>
                <c:pt idx="28">
                  <c:v>3946.970703125</c:v>
                </c:pt>
                <c:pt idx="29">
                  <c:v>4138.970703125</c:v>
                </c:pt>
                <c:pt idx="30">
                  <c:v>4330.970703125</c:v>
                </c:pt>
                <c:pt idx="31">
                  <c:v>4522.970703125</c:v>
                </c:pt>
                <c:pt idx="32">
                  <c:v>4714.970703125</c:v>
                </c:pt>
                <c:pt idx="33">
                  <c:v>4906.970703125</c:v>
                </c:pt>
                <c:pt idx="34">
                  <c:v>5098.970703125</c:v>
                </c:pt>
                <c:pt idx="35">
                  <c:v>5290.970703125</c:v>
                </c:pt>
                <c:pt idx="36">
                  <c:v>5344.0693359375</c:v>
                </c:pt>
                <c:pt idx="37">
                  <c:v>5514.2666015625</c:v>
                </c:pt>
                <c:pt idx="38">
                  <c:v>5685.5625</c:v>
                </c:pt>
                <c:pt idx="39">
                  <c:v>5862.3515625</c:v>
                </c:pt>
                <c:pt idx="40">
                  <c:v>6041.337890625</c:v>
                </c:pt>
                <c:pt idx="41">
                  <c:v>6221.337890625</c:v>
                </c:pt>
                <c:pt idx="42">
                  <c:v>6407.337890625</c:v>
                </c:pt>
                <c:pt idx="43">
                  <c:v>6593.337890625</c:v>
                </c:pt>
                <c:pt idx="44">
                  <c:v>6779.337890625</c:v>
                </c:pt>
                <c:pt idx="45">
                  <c:v>6971.337890625</c:v>
                </c:pt>
                <c:pt idx="46">
                  <c:v>7163.337890625</c:v>
                </c:pt>
                <c:pt idx="47">
                  <c:v>7355.337890625</c:v>
                </c:pt>
                <c:pt idx="48">
                  <c:v>7547.337890625</c:v>
                </c:pt>
                <c:pt idx="49">
                  <c:v>7739.337890625</c:v>
                </c:pt>
                <c:pt idx="50">
                  <c:v>7966.11328125</c:v>
                </c:pt>
                <c:pt idx="51">
                  <c:v>8158.11328125</c:v>
                </c:pt>
                <c:pt idx="52">
                  <c:v>8350.11328125</c:v>
                </c:pt>
                <c:pt idx="53">
                  <c:v>8542.11328125</c:v>
                </c:pt>
                <c:pt idx="54">
                  <c:v>8734.11328125</c:v>
                </c:pt>
                <c:pt idx="55">
                  <c:v>8926.11328125</c:v>
                </c:pt>
                <c:pt idx="56">
                  <c:v>9118.11328125</c:v>
                </c:pt>
                <c:pt idx="57">
                  <c:v>9310.11328125</c:v>
                </c:pt>
                <c:pt idx="58">
                  <c:v>9502.11328125</c:v>
                </c:pt>
                <c:pt idx="59">
                  <c:v>9990.146484375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40-42CE-928C-59DC73877BAE}"/>
            </c:ext>
          </c:extLst>
        </c:ser>
        <c:ser>
          <c:idx val="1"/>
          <c:order val="1"/>
          <c:tx>
            <c:v>Raid5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Tabelle1!$J$9:$J$68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Tabelle1!$T$9:$T$68</c:f>
              <c:numCache>
                <c:formatCode>_-* #,##0\ "€"_-;\-* #,##0\ "€"_-;_-* "-"??\ "€"_-;_-@_-</c:formatCode>
                <c:ptCount val="60"/>
                <c:pt idx="0">
                  <c:v>-919.2109375</c:v>
                </c:pt>
                <c:pt idx="1">
                  <c:v>-901.6328125</c:v>
                </c:pt>
                <c:pt idx="2">
                  <c:v>-875.265625</c:v>
                </c:pt>
                <c:pt idx="3">
                  <c:v>-804.953125</c:v>
                </c:pt>
                <c:pt idx="4">
                  <c:v>-720.953125</c:v>
                </c:pt>
                <c:pt idx="5">
                  <c:v>-636.953125</c:v>
                </c:pt>
                <c:pt idx="6">
                  <c:v>-510.953125</c:v>
                </c:pt>
                <c:pt idx="7">
                  <c:v>-384.953125</c:v>
                </c:pt>
                <c:pt idx="8">
                  <c:v>-258.953125</c:v>
                </c:pt>
                <c:pt idx="9">
                  <c:v>-90.953125</c:v>
                </c:pt>
                <c:pt idx="10">
                  <c:v>77.046875</c:v>
                </c:pt>
                <c:pt idx="11">
                  <c:v>245.046875</c:v>
                </c:pt>
                <c:pt idx="12">
                  <c:v>413.046875</c:v>
                </c:pt>
                <c:pt idx="13">
                  <c:v>581.046875</c:v>
                </c:pt>
                <c:pt idx="14">
                  <c:v>1010.3046875</c:v>
                </c:pt>
                <c:pt idx="15">
                  <c:v>1178.3046875</c:v>
                </c:pt>
                <c:pt idx="16">
                  <c:v>1346.3046875</c:v>
                </c:pt>
                <c:pt idx="17">
                  <c:v>1514.3046875</c:v>
                </c:pt>
                <c:pt idx="18">
                  <c:v>1682.3046875</c:v>
                </c:pt>
                <c:pt idx="19">
                  <c:v>1850.3046875</c:v>
                </c:pt>
                <c:pt idx="20">
                  <c:v>2018.3046875</c:v>
                </c:pt>
                <c:pt idx="21">
                  <c:v>2186.3046875</c:v>
                </c:pt>
                <c:pt idx="22">
                  <c:v>2354.3046875</c:v>
                </c:pt>
                <c:pt idx="23">
                  <c:v>2522.3046875</c:v>
                </c:pt>
                <c:pt idx="24">
                  <c:v>2690.3046875</c:v>
                </c:pt>
                <c:pt idx="25">
                  <c:v>2858.3046875</c:v>
                </c:pt>
                <c:pt idx="26">
                  <c:v>3026.3046875</c:v>
                </c:pt>
                <c:pt idx="27">
                  <c:v>3194.3046875</c:v>
                </c:pt>
                <c:pt idx="28">
                  <c:v>3362.3046875</c:v>
                </c:pt>
                <c:pt idx="29">
                  <c:v>3530.3046875</c:v>
                </c:pt>
                <c:pt idx="30">
                  <c:v>3698.3046875</c:v>
                </c:pt>
                <c:pt idx="31">
                  <c:v>3866.3046875</c:v>
                </c:pt>
                <c:pt idx="32">
                  <c:v>4034.3046875</c:v>
                </c:pt>
                <c:pt idx="33">
                  <c:v>4202.3046875</c:v>
                </c:pt>
                <c:pt idx="34">
                  <c:v>4370.3046875</c:v>
                </c:pt>
                <c:pt idx="35">
                  <c:v>4538.3046875</c:v>
                </c:pt>
                <c:pt idx="36">
                  <c:v>4590.3046875</c:v>
                </c:pt>
                <c:pt idx="37">
                  <c:v>4758.3046875</c:v>
                </c:pt>
                <c:pt idx="38">
                  <c:v>4926.3046875</c:v>
                </c:pt>
                <c:pt idx="39">
                  <c:v>5094.3046875</c:v>
                </c:pt>
                <c:pt idx="40">
                  <c:v>5262.3046875</c:v>
                </c:pt>
                <c:pt idx="41">
                  <c:v>5430.3046875</c:v>
                </c:pt>
                <c:pt idx="42">
                  <c:v>5598.3046875</c:v>
                </c:pt>
                <c:pt idx="43">
                  <c:v>5766.3046875</c:v>
                </c:pt>
                <c:pt idx="44">
                  <c:v>5934.3046875</c:v>
                </c:pt>
                <c:pt idx="45">
                  <c:v>6102.3046875</c:v>
                </c:pt>
                <c:pt idx="46">
                  <c:v>6270.3046875</c:v>
                </c:pt>
                <c:pt idx="47">
                  <c:v>6438.3046875</c:v>
                </c:pt>
                <c:pt idx="48">
                  <c:v>6606.3046875</c:v>
                </c:pt>
                <c:pt idx="49">
                  <c:v>6774.3046875</c:v>
                </c:pt>
                <c:pt idx="50">
                  <c:v>6942.3046875</c:v>
                </c:pt>
                <c:pt idx="51">
                  <c:v>7110.3046875</c:v>
                </c:pt>
                <c:pt idx="52">
                  <c:v>7278.3046875</c:v>
                </c:pt>
                <c:pt idx="53">
                  <c:v>7446.3046875</c:v>
                </c:pt>
                <c:pt idx="54">
                  <c:v>7614.3046875</c:v>
                </c:pt>
                <c:pt idx="55">
                  <c:v>7782.3046875</c:v>
                </c:pt>
                <c:pt idx="56">
                  <c:v>7950.3046875</c:v>
                </c:pt>
                <c:pt idx="57">
                  <c:v>8118.3046875</c:v>
                </c:pt>
                <c:pt idx="58">
                  <c:v>8286.3046875</c:v>
                </c:pt>
                <c:pt idx="59">
                  <c:v>8715.5625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40-42CE-928C-59DC73877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768671"/>
        <c:axId val="914669647"/>
      </c:scatterChart>
      <c:valAx>
        <c:axId val="1033768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669647"/>
        <c:crosses val="autoZero"/>
        <c:crossBetween val="midCat"/>
      </c:valAx>
      <c:valAx>
        <c:axId val="91466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37686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59405074365708"/>
          <c:y val="0.21817074948964713"/>
          <c:w val="0.22003412073490813"/>
          <c:h val="0.179977398658500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Data hosted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non-Raid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Tabelle1!$J$9:$J$68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Tabelle1!$X$9:$X$68</c:f>
              <c:numCache>
                <c:formatCode>0.0</c:formatCode>
                <c:ptCount val="60"/>
                <c:pt idx="0">
                  <c:v>5.859375</c:v>
                </c:pt>
                <c:pt idx="1">
                  <c:v>11.71875</c:v>
                </c:pt>
                <c:pt idx="2">
                  <c:v>17.578125</c:v>
                </c:pt>
                <c:pt idx="3">
                  <c:v>23.4375</c:v>
                </c:pt>
                <c:pt idx="4">
                  <c:v>29.296875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28.732421875</c:v>
                </c:pt>
                <c:pt idx="37">
                  <c:v>29.46484375</c:v>
                </c:pt>
                <c:pt idx="38">
                  <c:v>30.197265625</c:v>
                </c:pt>
                <c:pt idx="39">
                  <c:v>30.9296875</c:v>
                </c:pt>
                <c:pt idx="40">
                  <c:v>31.662109375</c:v>
                </c:pt>
                <c:pt idx="41">
                  <c:v>32</c:v>
                </c:pt>
                <c:pt idx="42">
                  <c:v>32</c:v>
                </c:pt>
                <c:pt idx="43">
                  <c:v>32</c:v>
                </c:pt>
                <c:pt idx="44">
                  <c:v>32</c:v>
                </c:pt>
                <c:pt idx="45">
                  <c:v>32</c:v>
                </c:pt>
                <c:pt idx="46">
                  <c:v>32</c:v>
                </c:pt>
                <c:pt idx="47">
                  <c:v>32</c:v>
                </c:pt>
                <c:pt idx="48">
                  <c:v>32</c:v>
                </c:pt>
                <c:pt idx="49">
                  <c:v>32</c:v>
                </c:pt>
                <c:pt idx="50">
                  <c:v>32</c:v>
                </c:pt>
                <c:pt idx="51">
                  <c:v>32</c:v>
                </c:pt>
                <c:pt idx="52">
                  <c:v>32</c:v>
                </c:pt>
                <c:pt idx="53">
                  <c:v>32</c:v>
                </c:pt>
                <c:pt idx="54">
                  <c:v>32</c:v>
                </c:pt>
                <c:pt idx="55">
                  <c:v>32</c:v>
                </c:pt>
                <c:pt idx="56">
                  <c:v>32</c:v>
                </c:pt>
                <c:pt idx="57">
                  <c:v>32</c:v>
                </c:pt>
                <c:pt idx="58">
                  <c:v>32</c:v>
                </c:pt>
                <c:pt idx="59">
                  <c:v>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40-42CE-928C-59DC73877BAE}"/>
            </c:ext>
          </c:extLst>
        </c:ser>
        <c:ser>
          <c:idx val="1"/>
          <c:order val="1"/>
          <c:tx>
            <c:v>Raid5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Tabelle1!$J$9:$J$68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Tabelle1!$K$9:$K$68</c:f>
              <c:numCache>
                <c:formatCode>0.0</c:formatCode>
                <c:ptCount val="60"/>
                <c:pt idx="0">
                  <c:v>5.859375</c:v>
                </c:pt>
                <c:pt idx="1">
                  <c:v>11.71875</c:v>
                </c:pt>
                <c:pt idx="2">
                  <c:v>17.578125</c:v>
                </c:pt>
                <c:pt idx="3">
                  <c:v>23.4375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28</c:v>
                </c:pt>
                <c:pt idx="34">
                  <c:v>28</c:v>
                </c:pt>
                <c:pt idx="35">
                  <c:v>28</c:v>
                </c:pt>
                <c:pt idx="36">
                  <c:v>28</c:v>
                </c:pt>
                <c:pt idx="37">
                  <c:v>28</c:v>
                </c:pt>
                <c:pt idx="38">
                  <c:v>28</c:v>
                </c:pt>
                <c:pt idx="39">
                  <c:v>28</c:v>
                </c:pt>
                <c:pt idx="40">
                  <c:v>28</c:v>
                </c:pt>
                <c:pt idx="41">
                  <c:v>28</c:v>
                </c:pt>
                <c:pt idx="42">
                  <c:v>28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40-42CE-928C-59DC73877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768671"/>
        <c:axId val="914669647"/>
      </c:scatterChart>
      <c:valAx>
        <c:axId val="1033768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14669647"/>
        <c:crosses val="autoZero"/>
        <c:crossBetween val="midCat"/>
      </c:valAx>
      <c:valAx>
        <c:axId val="91466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337686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54530093609536"/>
          <c:y val="0.52372630504520268"/>
          <c:w val="0.22003412073490813"/>
          <c:h val="0.1799773986585009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9</xdr:col>
      <xdr:colOff>0</xdr:colOff>
      <xdr:row>23</xdr:row>
      <xdr:rowOff>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73E6A7D1-DBC0-4437-B58B-47FA4367D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23</xdr:row>
      <xdr:rowOff>0</xdr:rowOff>
    </xdr:from>
    <xdr:to>
      <xdr:col>9</xdr:col>
      <xdr:colOff>0</xdr:colOff>
      <xdr:row>37</xdr:row>
      <xdr:rowOff>76200</xdr:rowOff>
    </xdr:to>
    <xdr:graphicFrame macro="">
      <xdr:nvGraphicFramePr>
        <xdr:cNvPr id="16" name="Diagramm 15">
          <a:extLst>
            <a:ext uri="{FF2B5EF4-FFF2-40B4-BE49-F238E27FC236}">
              <a16:creationId xmlns:a16="http://schemas.microsoft.com/office/drawing/2014/main" id="{83B5B28E-B32E-48E3-B184-A18691601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9A2CD-051D-408D-B2AC-B055C917D29E}">
  <dimension ref="A1:BK70"/>
  <sheetViews>
    <sheetView tabSelected="1" workbookViewId="0">
      <selection activeCell="B4" sqref="B4"/>
    </sheetView>
  </sheetViews>
  <sheetFormatPr baseColWidth="10" defaultRowHeight="15" x14ac:dyDescent="0.25"/>
  <cols>
    <col min="2" max="2" width="31.5703125" bestFit="1" customWidth="1"/>
    <col min="3" max="3" width="8.85546875" customWidth="1"/>
    <col min="4" max="4" width="9.42578125" bestFit="1" customWidth="1"/>
    <col min="7" max="7" width="15" bestFit="1" customWidth="1"/>
    <col min="10" max="10" width="6.85546875" bestFit="1" customWidth="1"/>
    <col min="11" max="11" width="12.85546875" bestFit="1" customWidth="1"/>
    <col min="12" max="12" width="8.5703125" bestFit="1" customWidth="1"/>
    <col min="13" max="13" width="11.28515625" bestFit="1" customWidth="1"/>
    <col min="14" max="14" width="16.42578125" bestFit="1" customWidth="1"/>
    <col min="15" max="15" width="13.28515625" bestFit="1" customWidth="1"/>
    <col min="16" max="16" width="13.85546875" bestFit="1" customWidth="1"/>
    <col min="17" max="17" width="13.85546875" customWidth="1"/>
    <col min="18" max="19" width="9.42578125" bestFit="1" customWidth="1"/>
    <col min="20" max="20" width="12.7109375" bestFit="1" customWidth="1"/>
    <col min="23" max="23" width="12.5703125" bestFit="1" customWidth="1"/>
    <col min="24" max="24" width="8.42578125" bestFit="1" customWidth="1"/>
    <col min="26" max="26" width="14" bestFit="1" customWidth="1"/>
    <col min="27" max="27" width="12.85546875" bestFit="1" customWidth="1"/>
    <col min="28" max="28" width="8.5703125" bestFit="1" customWidth="1"/>
    <col min="29" max="29" width="11.28515625" bestFit="1" customWidth="1"/>
    <col min="30" max="30" width="16.42578125" bestFit="1" customWidth="1"/>
    <col min="31" max="31" width="13.28515625" bestFit="1" customWidth="1"/>
    <col min="32" max="32" width="13.85546875" bestFit="1" customWidth="1"/>
    <col min="33" max="33" width="8.42578125" bestFit="1" customWidth="1"/>
    <col min="34" max="34" width="6.85546875" bestFit="1" customWidth="1"/>
    <col min="35" max="35" width="12.5703125" bestFit="1" customWidth="1"/>
    <col min="37" max="37" width="19" bestFit="1" customWidth="1"/>
    <col min="38" max="38" width="9" bestFit="1" customWidth="1"/>
    <col min="39" max="39" width="8.5703125" bestFit="1" customWidth="1"/>
    <col min="40" max="40" width="11.28515625" bestFit="1" customWidth="1"/>
    <col min="41" max="41" width="16.42578125" bestFit="1" customWidth="1"/>
    <col min="42" max="42" width="13.28515625" bestFit="1" customWidth="1"/>
    <col min="43" max="43" width="13.85546875" bestFit="1" customWidth="1"/>
    <col min="44" max="44" width="13.85546875" customWidth="1"/>
    <col min="45" max="45" width="8.42578125" bestFit="1" customWidth="1"/>
    <col min="46" max="46" width="6.85546875" bestFit="1" customWidth="1"/>
    <col min="47" max="47" width="12.5703125" bestFit="1" customWidth="1"/>
    <col min="49" max="49" width="14.5703125" bestFit="1" customWidth="1"/>
    <col min="50" max="50" width="9" bestFit="1" customWidth="1"/>
    <col min="51" max="51" width="8.5703125" bestFit="1" customWidth="1"/>
    <col min="52" max="52" width="11.28515625" bestFit="1" customWidth="1"/>
    <col min="53" max="53" width="16.42578125" bestFit="1" customWidth="1"/>
    <col min="54" max="54" width="13.28515625" bestFit="1" customWidth="1"/>
    <col min="55" max="55" width="13.85546875" bestFit="1" customWidth="1"/>
    <col min="56" max="56" width="13.85546875" customWidth="1"/>
    <col min="57" max="57" width="8.42578125" bestFit="1" customWidth="1"/>
    <col min="58" max="58" width="7.85546875" customWidth="1"/>
    <col min="59" max="59" width="12.5703125" bestFit="1" customWidth="1"/>
    <col min="62" max="62" width="6.85546875" bestFit="1" customWidth="1"/>
    <col min="63" max="63" width="9.140625" bestFit="1" customWidth="1"/>
  </cols>
  <sheetData>
    <row r="1" spans="1:63" ht="18.75" x14ac:dyDescent="0.3">
      <c r="A1" s="9" t="s">
        <v>35</v>
      </c>
    </row>
    <row r="2" spans="1:63" ht="15.75" thickBot="1" x14ac:dyDescent="0.3"/>
    <row r="3" spans="1:63" ht="18.75" x14ac:dyDescent="0.3">
      <c r="B3" t="s">
        <v>33</v>
      </c>
      <c r="C3" s="24">
        <v>8</v>
      </c>
      <c r="D3" t="s">
        <v>12</v>
      </c>
      <c r="F3" s="18" t="s">
        <v>17</v>
      </c>
      <c r="G3" s="19">
        <f>MAX(T9:T2000)</f>
        <v>8715.5625</v>
      </c>
      <c r="K3" s="9" t="s">
        <v>17</v>
      </c>
      <c r="M3" s="3"/>
      <c r="N3" s="3"/>
      <c r="O3" s="3"/>
      <c r="P3" s="3"/>
      <c r="Q3" s="3"/>
      <c r="U3" s="3"/>
      <c r="V3" s="3"/>
      <c r="W3" s="9" t="s">
        <v>13</v>
      </c>
      <c r="Y3" s="3"/>
      <c r="Z3" s="3"/>
      <c r="AA3" s="3"/>
      <c r="AB3" s="3"/>
      <c r="AC3" s="3"/>
      <c r="AD3" s="3"/>
      <c r="AE3" s="3"/>
      <c r="AF3" s="4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W3" s="3"/>
    </row>
    <row r="4" spans="1:63" ht="18.75" x14ac:dyDescent="0.3">
      <c r="B4" t="s">
        <v>9</v>
      </c>
      <c r="C4" s="25">
        <v>4</v>
      </c>
      <c r="D4" t="s">
        <v>10</v>
      </c>
      <c r="F4" s="20" t="s">
        <v>13</v>
      </c>
      <c r="G4" s="21">
        <f>MAX(W9:W2000)</f>
        <v>9990.146484375</v>
      </c>
      <c r="M4" s="3"/>
      <c r="N4" s="3"/>
      <c r="O4" s="3"/>
      <c r="P4" s="3"/>
      <c r="Q4" s="3"/>
      <c r="U4" s="3"/>
      <c r="V4" s="3"/>
      <c r="W4" s="3"/>
      <c r="Z4" s="15" t="s">
        <v>29</v>
      </c>
      <c r="AA4" s="3"/>
      <c r="AD4" s="3"/>
      <c r="AE4" s="3"/>
      <c r="AF4" s="4"/>
      <c r="AG4" s="3"/>
      <c r="AH4" s="3"/>
      <c r="AI4" s="3"/>
      <c r="AJ4" s="3"/>
      <c r="AK4" s="15" t="s">
        <v>30</v>
      </c>
      <c r="AL4" s="3"/>
      <c r="AM4" s="3"/>
      <c r="AN4" s="3"/>
      <c r="AO4" s="3"/>
      <c r="AP4" s="3"/>
      <c r="AQ4" s="3"/>
      <c r="AR4" s="3"/>
      <c r="AS4" s="3"/>
      <c r="AT4" s="3"/>
      <c r="AU4" s="3"/>
      <c r="AW4" s="16" t="str">
        <f>"other " &amp;C3-1 &amp; " nodes"</f>
        <v>other 7 nodes</v>
      </c>
    </row>
    <row r="5" spans="1:63" ht="18.75" x14ac:dyDescent="0.3">
      <c r="B5" t="s">
        <v>14</v>
      </c>
      <c r="C5" s="26">
        <v>6</v>
      </c>
      <c r="D5" s="3" t="s">
        <v>27</v>
      </c>
      <c r="F5" s="20" t="s">
        <v>32</v>
      </c>
      <c r="G5" s="21">
        <f>G4-G3</f>
        <v>1274.583984375</v>
      </c>
      <c r="M5" s="3"/>
      <c r="N5" s="3"/>
      <c r="O5" s="3"/>
      <c r="P5" s="3"/>
      <c r="Q5" s="3"/>
      <c r="R5" s="3"/>
      <c r="S5" s="3"/>
      <c r="T5" s="3"/>
      <c r="U5" s="3"/>
      <c r="V5" s="3"/>
      <c r="Z5" s="3"/>
      <c r="AA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W5" s="3"/>
    </row>
    <row r="6" spans="1:63" ht="19.5" thickBot="1" x14ac:dyDescent="0.35">
      <c r="B6" t="s">
        <v>34</v>
      </c>
      <c r="C6" s="27">
        <v>200</v>
      </c>
      <c r="D6" s="3" t="s">
        <v>19</v>
      </c>
      <c r="F6" s="22"/>
      <c r="G6" s="23">
        <f>G4/G3-1</f>
        <v>0.1462423090161995</v>
      </c>
      <c r="K6" t="s">
        <v>23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t="s">
        <v>23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X6" t="s">
        <v>11</v>
      </c>
      <c r="AY6" s="3"/>
      <c r="AZ6" s="3"/>
      <c r="BA6" s="3"/>
      <c r="BB6" s="3"/>
      <c r="BC6" s="3"/>
      <c r="BD6" s="3"/>
      <c r="BE6" s="3"/>
      <c r="BF6" s="3"/>
      <c r="BG6" s="3"/>
    </row>
    <row r="7" spans="1:63" x14ac:dyDescent="0.25">
      <c r="B7" t="s">
        <v>34</v>
      </c>
      <c r="C7" s="28">
        <f>C6/1024*30</f>
        <v>5.859375</v>
      </c>
      <c r="D7" s="3" t="s">
        <v>18</v>
      </c>
      <c r="K7" s="7">
        <f>(C3-1)*C4</f>
        <v>28</v>
      </c>
      <c r="L7" s="3" t="s">
        <v>10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A7" s="7">
        <f>C4</f>
        <v>4</v>
      </c>
      <c r="AB7" s="3"/>
      <c r="AC7" s="3"/>
      <c r="AD7" s="3"/>
      <c r="AE7" s="3"/>
      <c r="AF7" s="3"/>
      <c r="AG7" s="3"/>
      <c r="AH7" s="3"/>
      <c r="AI7" s="3"/>
      <c r="AL7" s="3"/>
      <c r="AM7" s="3"/>
      <c r="AN7" s="3"/>
      <c r="AO7" s="3"/>
      <c r="AP7" s="3"/>
      <c r="AQ7" s="3"/>
      <c r="AR7" s="3"/>
      <c r="AS7" s="3"/>
      <c r="AT7" s="3"/>
      <c r="AU7" s="3"/>
      <c r="AX7" s="7">
        <f>(C3-1)*C4</f>
        <v>28</v>
      </c>
      <c r="AY7" s="3"/>
      <c r="AZ7" s="3"/>
      <c r="BA7" s="3"/>
      <c r="BB7" s="3"/>
      <c r="BC7" s="3"/>
      <c r="BD7" s="3"/>
      <c r="BE7" s="3"/>
      <c r="BF7" s="3"/>
      <c r="BG7" s="3"/>
      <c r="BJ7" s="2" t="s">
        <v>7</v>
      </c>
      <c r="BK7" s="2" t="s">
        <v>1</v>
      </c>
    </row>
    <row r="8" spans="1:63" x14ac:dyDescent="0.25">
      <c r="B8" t="s">
        <v>15</v>
      </c>
      <c r="C8" s="29">
        <v>29</v>
      </c>
      <c r="D8" t="s">
        <v>28</v>
      </c>
      <c r="J8" s="3" t="s">
        <v>7</v>
      </c>
      <c r="K8" t="s">
        <v>26</v>
      </c>
      <c r="L8" s="3" t="s">
        <v>2</v>
      </c>
      <c r="M8" s="3" t="s">
        <v>24</v>
      </c>
      <c r="N8" s="3" t="s">
        <v>25</v>
      </c>
      <c r="O8" s="3" t="s">
        <v>5</v>
      </c>
      <c r="P8" s="3" t="s">
        <v>3</v>
      </c>
      <c r="Q8" s="3" t="s">
        <v>31</v>
      </c>
      <c r="R8" s="3" t="s">
        <v>4</v>
      </c>
      <c r="S8" s="3" t="s">
        <v>8</v>
      </c>
      <c r="T8" s="3" t="s">
        <v>6</v>
      </c>
      <c r="U8" s="3"/>
      <c r="V8" s="3"/>
      <c r="W8" s="3" t="s">
        <v>6</v>
      </c>
      <c r="X8" t="s">
        <v>26</v>
      </c>
      <c r="Y8" s="3"/>
      <c r="Z8" s="3" t="s">
        <v>7</v>
      </c>
      <c r="AA8" t="s">
        <v>26</v>
      </c>
      <c r="AB8" s="3" t="s">
        <v>2</v>
      </c>
      <c r="AC8" s="3" t="s">
        <v>24</v>
      </c>
      <c r="AD8" s="3" t="s">
        <v>25</v>
      </c>
      <c r="AE8" s="3" t="s">
        <v>5</v>
      </c>
      <c r="AF8" s="3" t="s">
        <v>3</v>
      </c>
      <c r="AG8" s="3" t="s">
        <v>4</v>
      </c>
      <c r="AH8" s="3" t="s">
        <v>8</v>
      </c>
      <c r="AI8" s="3" t="s">
        <v>6</v>
      </c>
      <c r="AJ8" s="3"/>
      <c r="AK8" s="3" t="s">
        <v>0</v>
      </c>
      <c r="AL8" t="s">
        <v>26</v>
      </c>
      <c r="AM8" s="3" t="s">
        <v>2</v>
      </c>
      <c r="AN8" s="3" t="s">
        <v>24</v>
      </c>
      <c r="AO8" s="3" t="s">
        <v>25</v>
      </c>
      <c r="AP8" s="3" t="s">
        <v>5</v>
      </c>
      <c r="AQ8" s="3" t="s">
        <v>3</v>
      </c>
      <c r="AR8" s="3" t="s">
        <v>31</v>
      </c>
      <c r="AS8" s="3" t="s">
        <v>4</v>
      </c>
      <c r="AT8" s="3" t="s">
        <v>8</v>
      </c>
      <c r="AU8" s="3" t="s">
        <v>6</v>
      </c>
      <c r="AV8" s="3"/>
      <c r="AW8" s="3" t="s">
        <v>7</v>
      </c>
      <c r="AX8" t="s">
        <v>26</v>
      </c>
      <c r="AY8" s="3" t="s">
        <v>2</v>
      </c>
      <c r="AZ8" s="3" t="s">
        <v>24</v>
      </c>
      <c r="BA8" s="3" t="s">
        <v>25</v>
      </c>
      <c r="BB8" s="3" t="s">
        <v>5</v>
      </c>
      <c r="BC8" s="3" t="s">
        <v>3</v>
      </c>
      <c r="BD8" s="3" t="s">
        <v>31</v>
      </c>
      <c r="BE8" s="3" t="s">
        <v>4</v>
      </c>
      <c r="BF8" s="3" t="s">
        <v>8</v>
      </c>
      <c r="BG8" s="3" t="s">
        <v>6</v>
      </c>
      <c r="BJ8" s="2">
        <v>0</v>
      </c>
      <c r="BK8" s="14">
        <v>1</v>
      </c>
    </row>
    <row r="9" spans="1:63" x14ac:dyDescent="0.25">
      <c r="I9" s="1"/>
      <c r="J9">
        <v>1</v>
      </c>
      <c r="K9" s="8">
        <f>IF($C$7&lt;=K7,$C$7,K7)</f>
        <v>5.859375</v>
      </c>
      <c r="L9" s="10">
        <f t="shared" ref="L9:L40" si="0">K9*$C$5</f>
        <v>35.15625</v>
      </c>
      <c r="M9" s="4">
        <f t="shared" ref="M9:M40" si="1">INDEX($BK$9:$BK$68,MATCH(J9,$BJ$9:$BJ$68,0))</f>
        <v>0.75</v>
      </c>
      <c r="N9" s="10">
        <f>$L9*$M9</f>
        <v>26.3671875</v>
      </c>
      <c r="O9" s="10">
        <f>IF($J9=1,N9,N9+O8)</f>
        <v>26.3671875</v>
      </c>
      <c r="P9" s="10">
        <f>IF(J9=15,O9/2,0)</f>
        <v>0</v>
      </c>
      <c r="Q9" s="12">
        <v>0</v>
      </c>
      <c r="R9" s="10">
        <f>L9*(1-M9)+P9</f>
        <v>8.7890625</v>
      </c>
      <c r="S9" s="10">
        <f t="shared" ref="S9:S40" si="2">IF($J9=1,-$C$3*$C$8*$C$4,IF($J9=$C$10,-$C$8*$C$4,0))</f>
        <v>-928</v>
      </c>
      <c r="T9" s="12">
        <f>R9+S9</f>
        <v>-919.2109375</v>
      </c>
      <c r="U9" s="3"/>
      <c r="V9" s="3"/>
      <c r="W9" s="13">
        <f t="shared" ref="W9:W40" si="3">AI9+AU9+BG9</f>
        <v>-919.2109375</v>
      </c>
      <c r="X9" s="11">
        <f>AA9+AL9+AX9</f>
        <v>5.859375</v>
      </c>
      <c r="Y9" s="11"/>
      <c r="Z9" s="3">
        <f>J9</f>
        <v>1</v>
      </c>
      <c r="AA9" s="8">
        <f>IF($C$7/$C$3&lt;=AA7,$C$7/$C$3,AA7)</f>
        <v>0.732421875</v>
      </c>
      <c r="AB9" s="10">
        <f t="shared" ref="AB9:AB40" si="4">AA9*$C$5</f>
        <v>4.39453125</v>
      </c>
      <c r="AC9" s="4">
        <f t="shared" ref="AC9:AC40" si="5">INDEX($BK$8:$BK$68,MATCH(J9,$BJ$8:$BJ$68,0))</f>
        <v>0.75</v>
      </c>
      <c r="AD9" s="10">
        <f t="shared" ref="AD9:AD40" si="6">AB9*AC9</f>
        <v>3.2958984375</v>
      </c>
      <c r="AE9" s="10">
        <f>IF($J9=1,AD9,AD9+AE8)</f>
        <v>3.2958984375</v>
      </c>
      <c r="AF9" s="10">
        <f t="shared" ref="AF9:AF40" si="7">IF(J9=15,AE9/2,0)</f>
        <v>0</v>
      </c>
      <c r="AG9" s="10">
        <f t="shared" ref="AG9:AG40" si="8">IF(J9&lt;$C$10,AB9*(1-AC9)+AF9,0)</f>
        <v>1.0986328125</v>
      </c>
      <c r="AH9" s="12">
        <f>-$C$8*$C$4</f>
        <v>-116</v>
      </c>
      <c r="AI9" s="12">
        <f>AG9+AH9</f>
        <v>-114.9013671875</v>
      </c>
      <c r="AJ9" s="3"/>
      <c r="AK9" s="3">
        <f t="shared" ref="AK9:AK15" si="9">IF(J9&gt;=$C$10,1+AK8,0)</f>
        <v>0</v>
      </c>
      <c r="AL9" s="8">
        <v>0</v>
      </c>
      <c r="AM9" s="10">
        <f t="shared" ref="AM9:AM15" si="10">AL9*$C$5</f>
        <v>0</v>
      </c>
      <c r="AN9" s="4">
        <f t="shared" ref="AN9:AN40" si="11">INDEX($BK$8:$BK$68,MATCH(AK9,$BJ$8:$BJ$68,0))</f>
        <v>1</v>
      </c>
      <c r="AO9" s="10">
        <f t="shared" ref="AO9:AO15" si="12">AM9*AN9</f>
        <v>0</v>
      </c>
      <c r="AP9" s="10">
        <f>IF($J9=1,AO9,AO9+AP8)</f>
        <v>0</v>
      </c>
      <c r="AQ9" s="10">
        <f>IF(AK9=15,AP9/2,0)</f>
        <v>0</v>
      </c>
      <c r="AR9" s="12">
        <v>0</v>
      </c>
      <c r="AS9" s="10">
        <f t="shared" ref="AS9:AS15" si="13">IF(V9&lt;$C$10,AM9*(1-AN9)+AQ9,0)</f>
        <v>0</v>
      </c>
      <c r="AT9" s="12">
        <f t="shared" ref="AT9:AT15" si="14">IF($AK9=1,-$C$8*$C$4,0)</f>
        <v>0</v>
      </c>
      <c r="AU9" s="12">
        <f>AS9+AT9</f>
        <v>0</v>
      </c>
      <c r="AV9" s="3"/>
      <c r="AW9" s="3">
        <f>J9</f>
        <v>1</v>
      </c>
      <c r="AX9" s="8">
        <f>IF($C$7*(($C$3-1)/$C$3)&lt;=AX7,$C$7*(($C$3-1)/$C$3),AX7)</f>
        <v>5.126953125</v>
      </c>
      <c r="AY9" s="10">
        <f>AX9*$C$5</f>
        <v>30.76171875</v>
      </c>
      <c r="AZ9" s="4">
        <f t="shared" ref="AZ9:AZ40" si="15">INDEX($BK$8:$BK$68,MATCH(AW9,$BJ$8:$BJ$68,0))</f>
        <v>0.75</v>
      </c>
      <c r="BA9" s="10">
        <f>$L9*$M9</f>
        <v>26.3671875</v>
      </c>
      <c r="BB9" s="10">
        <f>IF(AW9=1,BA9,BA9+BB8)</f>
        <v>26.3671875</v>
      </c>
      <c r="BC9" s="10">
        <f>IF(AW9=15,BB9/2,0)</f>
        <v>0</v>
      </c>
      <c r="BD9" s="12">
        <v>0</v>
      </c>
      <c r="BE9" s="10">
        <f>AY9*(1-AZ9)+BC9</f>
        <v>7.6904296875</v>
      </c>
      <c r="BF9" s="12">
        <f>-($C$3-1)*$C$8*$C$4</f>
        <v>-812</v>
      </c>
      <c r="BG9" s="12">
        <f>BE9+BF9</f>
        <v>-804.3095703125</v>
      </c>
      <c r="BJ9" s="2">
        <v>1</v>
      </c>
      <c r="BK9" s="14">
        <v>0.75</v>
      </c>
    </row>
    <row r="10" spans="1:63" x14ac:dyDescent="0.25">
      <c r="B10" t="s">
        <v>16</v>
      </c>
      <c r="C10" s="30">
        <v>37</v>
      </c>
      <c r="D10" s="3"/>
      <c r="I10" s="1"/>
      <c r="J10">
        <f>J9+1</f>
        <v>2</v>
      </c>
      <c r="K10" s="5">
        <f>IF(K9+$C$7&lt;=$K$7,K9+$C$7,$K$7)</f>
        <v>11.71875</v>
      </c>
      <c r="L10" s="10">
        <f t="shared" si="0"/>
        <v>70.3125</v>
      </c>
      <c r="M10" s="4">
        <f t="shared" si="1"/>
        <v>0.75</v>
      </c>
      <c r="N10" s="10">
        <f>$L10*$M10</f>
        <v>52.734375</v>
      </c>
      <c r="O10" s="10">
        <f t="shared" ref="O10:O68" si="16">IF($J10=1,N10,N10+O9)</f>
        <v>79.1015625</v>
      </c>
      <c r="P10" s="10">
        <f t="shared" ref="P10:P68" si="17">IF(J10=15,O10/2,0)</f>
        <v>0</v>
      </c>
      <c r="Q10" s="10">
        <f>IF(AND(P10=0,Q9=0),0,O10-P10-Q9)</f>
        <v>0</v>
      </c>
      <c r="R10" s="10">
        <f t="shared" ref="R10:R68" si="18">L10*(1-M10)+P10</f>
        <v>17.578125</v>
      </c>
      <c r="S10" s="10">
        <f t="shared" si="2"/>
        <v>0</v>
      </c>
      <c r="T10" s="13">
        <f t="shared" ref="T10:T59" si="19">R10+T9+S10+IF(J10=MAX($J$9:$J$2000),Q10,0)</f>
        <v>-901.6328125</v>
      </c>
      <c r="U10" s="3"/>
      <c r="V10" s="3"/>
      <c r="W10" s="13">
        <f t="shared" si="3"/>
        <v>-901.6328125</v>
      </c>
      <c r="X10" s="11">
        <f t="shared" ref="X10:X68" si="20">AA10+AL10+AX10</f>
        <v>11.71875</v>
      </c>
      <c r="Y10" s="11"/>
      <c r="Z10" s="3">
        <f t="shared" ref="Z10:Z68" si="21">J10</f>
        <v>2</v>
      </c>
      <c r="AA10" s="5">
        <f>IF(Z10&lt;$C$10,IF($AA9+$C$7/$C$3&lt;=$AA$7,$AA9+$C$7/$C$3,$AA$7),0)</f>
        <v>1.46484375</v>
      </c>
      <c r="AB10" s="10">
        <f t="shared" si="4"/>
        <v>8.7890625</v>
      </c>
      <c r="AC10" s="4">
        <f t="shared" si="5"/>
        <v>0.75</v>
      </c>
      <c r="AD10" s="10">
        <f t="shared" si="6"/>
        <v>6.591796875</v>
      </c>
      <c r="AE10" s="10">
        <f t="shared" ref="AE10:AE68" si="22">IF($J10=1,AD10,AD10+AE9)</f>
        <v>9.8876953125</v>
      </c>
      <c r="AF10" s="10">
        <f t="shared" si="7"/>
        <v>0</v>
      </c>
      <c r="AG10" s="10">
        <f t="shared" si="8"/>
        <v>2.197265625</v>
      </c>
      <c r="AH10" s="10">
        <v>0</v>
      </c>
      <c r="AI10" s="10">
        <f>AG10+AI9+AH10</f>
        <v>-112.7041015625</v>
      </c>
      <c r="AJ10" s="3"/>
      <c r="AK10" s="3">
        <f t="shared" si="9"/>
        <v>0</v>
      </c>
      <c r="AL10" s="5">
        <f t="shared" ref="AL10:AL15" si="23">IF(AK10&gt;0,IF($AL9+$C$7/$C$3&lt;=$AA$7,$AL9+$C$7/$C$3,$AA$7),0)</f>
        <v>0</v>
      </c>
      <c r="AM10" s="10">
        <f t="shared" si="10"/>
        <v>0</v>
      </c>
      <c r="AN10" s="4">
        <f t="shared" si="11"/>
        <v>1</v>
      </c>
      <c r="AO10" s="10">
        <f t="shared" si="12"/>
        <v>0</v>
      </c>
      <c r="AP10" s="10">
        <f t="shared" ref="AP10:AP13" si="24">IF($J10=1,AO10,AO10+AP9)</f>
        <v>0</v>
      </c>
      <c r="AQ10" s="10">
        <f t="shared" ref="AQ10:AQ15" si="25">IF(AK10=15,AP10/2,0)</f>
        <v>0</v>
      </c>
      <c r="AR10" s="10">
        <f>IF(AND(AQ10=0,AR9=0),0,AP10-AQ10-AR9)</f>
        <v>0</v>
      </c>
      <c r="AS10" s="10">
        <f t="shared" si="13"/>
        <v>0</v>
      </c>
      <c r="AT10" s="10">
        <f t="shared" si="14"/>
        <v>0</v>
      </c>
      <c r="AU10" s="10">
        <f t="shared" ref="AU10:AU67" si="26">AS10+AU9+AT10+IF($J10=MAX($J$9:$J$2000),AR10,0)</f>
        <v>0</v>
      </c>
      <c r="AW10" s="3">
        <f t="shared" ref="AW10:AW11" si="27">J10</f>
        <v>2</v>
      </c>
      <c r="AX10" s="5">
        <f>IF(AX9+$C$7*(($C$3-1)/$C$3)&lt;=$AX$7,AX9+$C$7*(($C$3-1)/$C$3),$AX$7)</f>
        <v>10.25390625</v>
      </c>
      <c r="AY10" s="10">
        <f>AX10*$C$5</f>
        <v>61.5234375</v>
      </c>
      <c r="AZ10" s="4">
        <f t="shared" si="15"/>
        <v>0.75</v>
      </c>
      <c r="BA10" s="10">
        <f t="shared" ref="BA10:BA68" si="28">$L10*$M10</f>
        <v>52.734375</v>
      </c>
      <c r="BB10" s="10">
        <f>IF(AW10=1,BA10,BA10+BB9)</f>
        <v>79.1015625</v>
      </c>
      <c r="BC10" s="10">
        <f t="shared" ref="BC10" si="29">IF(AW10=15,BB10/2,0)</f>
        <v>0</v>
      </c>
      <c r="BD10" s="10">
        <f>IF(AND(BC10=0,BD9=0),0,BB10-BC10-BD9)</f>
        <v>0</v>
      </c>
      <c r="BE10" s="10">
        <f>AY10*(1-AZ10)+BC10</f>
        <v>15.380859375</v>
      </c>
      <c r="BF10" s="10">
        <v>0</v>
      </c>
      <c r="BG10" s="10">
        <f t="shared" ref="BG10:BG67" si="30">BE10+BG9+BF10+IF($J10=MAX($J$9:$J$2000),BD10,0)</f>
        <v>-788.9287109375</v>
      </c>
      <c r="BJ10" s="2">
        <f>BJ9+1</f>
        <v>2</v>
      </c>
      <c r="BK10" s="14">
        <f>BK9</f>
        <v>0.75</v>
      </c>
    </row>
    <row r="11" spans="1:63" x14ac:dyDescent="0.25">
      <c r="I11" s="1"/>
      <c r="J11">
        <f t="shared" ref="J11:J27" si="31">J10+1</f>
        <v>3</v>
      </c>
      <c r="K11" s="5">
        <f t="shared" ref="K11:K68" si="32">IF(K10+$C$7&lt;=$K$7,K10+$C$7,$K$7)</f>
        <v>17.578125</v>
      </c>
      <c r="L11" s="10">
        <f t="shared" si="0"/>
        <v>105.46875</v>
      </c>
      <c r="M11" s="4">
        <f t="shared" si="1"/>
        <v>0.75</v>
      </c>
      <c r="N11" s="10">
        <f>$L11*$M11</f>
        <v>79.1015625</v>
      </c>
      <c r="O11" s="10">
        <f t="shared" si="16"/>
        <v>158.203125</v>
      </c>
      <c r="P11" s="10">
        <f>IF(J11=15,O11/2,0)</f>
        <v>0</v>
      </c>
      <c r="Q11" s="10">
        <f t="shared" ref="Q11:Q68" si="33">IF(AND(P11=0,Q10=0),0,O11-P11-Q10)</f>
        <v>0</v>
      </c>
      <c r="R11" s="10">
        <f>L11*(1-M11)+P11</f>
        <v>26.3671875</v>
      </c>
      <c r="S11" s="10">
        <f t="shared" si="2"/>
        <v>0</v>
      </c>
      <c r="T11" s="13">
        <f t="shared" si="19"/>
        <v>-875.265625</v>
      </c>
      <c r="U11" s="3"/>
      <c r="V11" s="3"/>
      <c r="W11" s="13">
        <f t="shared" si="3"/>
        <v>-875.265625</v>
      </c>
      <c r="X11" s="11">
        <f t="shared" si="20"/>
        <v>17.578125</v>
      </c>
      <c r="Y11" s="11"/>
      <c r="Z11" s="3">
        <f t="shared" si="21"/>
        <v>3</v>
      </c>
      <c r="AA11" s="5">
        <f t="shared" ref="AA11:AA41" si="34">IF(Z11&lt;$C$10,IF($AA10+$C$7/$C$3&lt;=$AA$7,$AA10+$C$7/$C$3,$AA$7),0)</f>
        <v>2.197265625</v>
      </c>
      <c r="AB11" s="10">
        <f t="shared" si="4"/>
        <v>13.18359375</v>
      </c>
      <c r="AC11" s="4">
        <f t="shared" si="5"/>
        <v>0.75</v>
      </c>
      <c r="AD11" s="10">
        <f t="shared" si="6"/>
        <v>9.8876953125</v>
      </c>
      <c r="AE11" s="10">
        <f t="shared" si="22"/>
        <v>19.775390625</v>
      </c>
      <c r="AF11" s="10">
        <f t="shared" si="7"/>
        <v>0</v>
      </c>
      <c r="AG11" s="10">
        <f t="shared" si="8"/>
        <v>3.2958984375</v>
      </c>
      <c r="AH11" s="10">
        <v>0</v>
      </c>
      <c r="AI11" s="10">
        <f t="shared" ref="AI11:AI68" si="35">AG11+AI10+AH11</f>
        <v>-109.408203125</v>
      </c>
      <c r="AJ11" s="3"/>
      <c r="AK11" s="3">
        <f t="shared" si="9"/>
        <v>0</v>
      </c>
      <c r="AL11" s="5">
        <f t="shared" si="23"/>
        <v>0</v>
      </c>
      <c r="AM11" s="10">
        <f t="shared" si="10"/>
        <v>0</v>
      </c>
      <c r="AN11" s="4">
        <f t="shared" si="11"/>
        <v>1</v>
      </c>
      <c r="AO11" s="10">
        <f t="shared" si="12"/>
        <v>0</v>
      </c>
      <c r="AP11" s="10">
        <f t="shared" si="24"/>
        <v>0</v>
      </c>
      <c r="AQ11" s="10">
        <f t="shared" si="25"/>
        <v>0</v>
      </c>
      <c r="AR11" s="10">
        <f>IF(AND(AQ11=0,AR10=0),0,AP11-AQ11-AR10)</f>
        <v>0</v>
      </c>
      <c r="AS11" s="10">
        <f t="shared" si="13"/>
        <v>0</v>
      </c>
      <c r="AT11" s="10">
        <f t="shared" si="14"/>
        <v>0</v>
      </c>
      <c r="AU11" s="10">
        <f t="shared" si="26"/>
        <v>0</v>
      </c>
      <c r="AW11" s="3">
        <f t="shared" si="27"/>
        <v>3</v>
      </c>
      <c r="AX11" s="5">
        <f>IF(AX10+$C$7*(($C$3-1)/$C$3)&lt;=$AX$7,AX10+$C$7*(($C$3-1)/$C$3),$AX$7)</f>
        <v>15.380859375</v>
      </c>
      <c r="AY11" s="10">
        <f>AX11*$C$5</f>
        <v>92.28515625</v>
      </c>
      <c r="AZ11" s="4">
        <f t="shared" si="15"/>
        <v>0.75</v>
      </c>
      <c r="BA11" s="10">
        <f t="shared" si="28"/>
        <v>79.1015625</v>
      </c>
      <c r="BB11" s="10">
        <f t="shared" ref="BB11" si="36">IF(AW11=1,BA11,BA11+BB10)</f>
        <v>158.203125</v>
      </c>
      <c r="BC11" s="10">
        <f>IF(AW11=15,BB11/2,0)</f>
        <v>0</v>
      </c>
      <c r="BD11" s="10">
        <f>IF(AND(BC11=0,BD10=0),0,BB11-BC11-BD10)</f>
        <v>0</v>
      </c>
      <c r="BE11" s="10">
        <f>AY11*(1-AZ11)+BC11</f>
        <v>23.0712890625</v>
      </c>
      <c r="BF11" s="10">
        <v>0</v>
      </c>
      <c r="BG11" s="10">
        <f t="shared" si="30"/>
        <v>-765.857421875</v>
      </c>
      <c r="BJ11" s="2">
        <f t="shared" ref="BJ11:BJ68" si="37">BJ10+1</f>
        <v>3</v>
      </c>
      <c r="BK11" s="14">
        <f t="shared" ref="BK11" si="38">BK10</f>
        <v>0.75</v>
      </c>
    </row>
    <row r="12" spans="1:63" x14ac:dyDescent="0.25">
      <c r="I12" s="1"/>
      <c r="J12">
        <f t="shared" si="31"/>
        <v>4</v>
      </c>
      <c r="K12" s="5">
        <f t="shared" si="32"/>
        <v>23.4375</v>
      </c>
      <c r="L12" s="10">
        <f t="shared" si="0"/>
        <v>140.625</v>
      </c>
      <c r="M12" s="4">
        <f t="shared" si="1"/>
        <v>0.5</v>
      </c>
      <c r="N12" s="10">
        <f t="shared" ref="N12:N68" si="39">$L12*$M12</f>
        <v>70.3125</v>
      </c>
      <c r="O12" s="10">
        <f t="shared" si="16"/>
        <v>228.515625</v>
      </c>
      <c r="P12" s="10">
        <f t="shared" si="17"/>
        <v>0</v>
      </c>
      <c r="Q12" s="10">
        <f t="shared" si="33"/>
        <v>0</v>
      </c>
      <c r="R12" s="10">
        <f t="shared" si="18"/>
        <v>70.3125</v>
      </c>
      <c r="S12" s="10">
        <f t="shared" si="2"/>
        <v>0</v>
      </c>
      <c r="T12" s="13">
        <f t="shared" si="19"/>
        <v>-804.953125</v>
      </c>
      <c r="U12" s="3"/>
      <c r="V12" s="3"/>
      <c r="W12" s="13">
        <f t="shared" si="3"/>
        <v>-804.953125</v>
      </c>
      <c r="X12" s="11">
        <f t="shared" si="20"/>
        <v>23.4375</v>
      </c>
      <c r="Y12" s="11"/>
      <c r="Z12" s="3">
        <f t="shared" si="21"/>
        <v>4</v>
      </c>
      <c r="AA12" s="5">
        <f t="shared" si="34"/>
        <v>2.9296875</v>
      </c>
      <c r="AB12" s="10">
        <f t="shared" si="4"/>
        <v>17.578125</v>
      </c>
      <c r="AC12" s="4">
        <f t="shared" si="5"/>
        <v>0.5</v>
      </c>
      <c r="AD12" s="10">
        <f t="shared" si="6"/>
        <v>8.7890625</v>
      </c>
      <c r="AE12" s="10">
        <f t="shared" si="22"/>
        <v>28.564453125</v>
      </c>
      <c r="AF12" s="10">
        <f t="shared" si="7"/>
        <v>0</v>
      </c>
      <c r="AG12" s="10">
        <f t="shared" si="8"/>
        <v>8.7890625</v>
      </c>
      <c r="AH12" s="10">
        <v>0</v>
      </c>
      <c r="AI12" s="10">
        <f t="shared" si="35"/>
        <v>-100.619140625</v>
      </c>
      <c r="AJ12" s="3"/>
      <c r="AK12" s="3">
        <f t="shared" si="9"/>
        <v>0</v>
      </c>
      <c r="AL12" s="5">
        <f t="shared" si="23"/>
        <v>0</v>
      </c>
      <c r="AM12" s="10">
        <f t="shared" si="10"/>
        <v>0</v>
      </c>
      <c r="AN12" s="4">
        <f t="shared" si="11"/>
        <v>1</v>
      </c>
      <c r="AO12" s="10">
        <f t="shared" si="12"/>
        <v>0</v>
      </c>
      <c r="AP12" s="10">
        <f t="shared" si="24"/>
        <v>0</v>
      </c>
      <c r="AQ12" s="10">
        <f t="shared" si="25"/>
        <v>0</v>
      </c>
      <c r="AR12" s="10">
        <f t="shared" ref="AR12:AR68" si="40">IF(AND(AQ12=0,AR11=0),0,AP12-AQ12-AR11)</f>
        <v>0</v>
      </c>
      <c r="AS12" s="10">
        <f t="shared" si="13"/>
        <v>0</v>
      </c>
      <c r="AT12" s="10">
        <f t="shared" si="14"/>
        <v>0</v>
      </c>
      <c r="AU12" s="10">
        <f t="shared" si="26"/>
        <v>0</v>
      </c>
      <c r="AW12" s="3">
        <f t="shared" ref="AW12:AW68" si="41">J12</f>
        <v>4</v>
      </c>
      <c r="AX12" s="5">
        <f t="shared" ref="AX12:AX68" si="42">IF(AX11+$C$7*(($C$3-1)/$C$3)&lt;=$AX$7,AX11+$C$7*(($C$3-1)/$C$3),$AX$7)</f>
        <v>20.5078125</v>
      </c>
      <c r="AY12" s="10">
        <f t="shared" ref="AY12:AY68" si="43">AX12*$C$5</f>
        <v>123.046875</v>
      </c>
      <c r="AZ12" s="4">
        <f t="shared" si="15"/>
        <v>0.5</v>
      </c>
      <c r="BA12" s="10">
        <f t="shared" si="28"/>
        <v>70.3125</v>
      </c>
      <c r="BB12" s="10">
        <f t="shared" ref="BB12:BB68" si="44">IF(AW12=1,BA12,BA12+BB11)</f>
        <v>228.515625</v>
      </c>
      <c r="BC12" s="10">
        <f t="shared" ref="BC12:BC68" si="45">IF(AW12=15,BB12/2,0)</f>
        <v>0</v>
      </c>
      <c r="BD12" s="10">
        <f t="shared" ref="BD12:BD68" si="46">IF(AND(BC12=0,BD11=0),0,BB12-BC12-BD11)</f>
        <v>0</v>
      </c>
      <c r="BE12" s="10">
        <f t="shared" ref="BE12:BE68" si="47">AY12*(1-AZ12)+BC12</f>
        <v>61.5234375</v>
      </c>
      <c r="BF12" s="10">
        <v>0</v>
      </c>
      <c r="BG12" s="10">
        <f t="shared" si="30"/>
        <v>-704.333984375</v>
      </c>
      <c r="BJ12" s="2">
        <f t="shared" si="37"/>
        <v>4</v>
      </c>
      <c r="BK12" s="14">
        <f>BK9-25%</f>
        <v>0.5</v>
      </c>
    </row>
    <row r="13" spans="1:63" x14ac:dyDescent="0.25">
      <c r="I13" s="1"/>
      <c r="J13">
        <f t="shared" si="31"/>
        <v>5</v>
      </c>
      <c r="K13" s="5">
        <f t="shared" si="32"/>
        <v>28</v>
      </c>
      <c r="L13" s="10">
        <f t="shared" si="0"/>
        <v>168</v>
      </c>
      <c r="M13" s="4">
        <f t="shared" si="1"/>
        <v>0.5</v>
      </c>
      <c r="N13" s="10">
        <f t="shared" si="39"/>
        <v>84</v>
      </c>
      <c r="O13" s="10">
        <f t="shared" si="16"/>
        <v>312.515625</v>
      </c>
      <c r="P13" s="10">
        <f t="shared" si="17"/>
        <v>0</v>
      </c>
      <c r="Q13" s="10">
        <f t="shared" si="33"/>
        <v>0</v>
      </c>
      <c r="R13" s="10">
        <f t="shared" si="18"/>
        <v>84</v>
      </c>
      <c r="S13" s="10">
        <f t="shared" si="2"/>
        <v>0</v>
      </c>
      <c r="T13" s="13">
        <f t="shared" si="19"/>
        <v>-720.953125</v>
      </c>
      <c r="U13" s="3"/>
      <c r="V13" s="3"/>
      <c r="W13" s="13">
        <f t="shared" si="3"/>
        <v>-717.0625</v>
      </c>
      <c r="X13" s="11">
        <f t="shared" si="20"/>
        <v>29.296875</v>
      </c>
      <c r="Y13" s="11"/>
      <c r="Z13" s="3">
        <f t="shared" si="21"/>
        <v>5</v>
      </c>
      <c r="AA13" s="5">
        <f t="shared" si="34"/>
        <v>3.662109375</v>
      </c>
      <c r="AB13" s="10">
        <f t="shared" si="4"/>
        <v>21.97265625</v>
      </c>
      <c r="AC13" s="4">
        <f t="shared" si="5"/>
        <v>0.5</v>
      </c>
      <c r="AD13" s="10">
        <f t="shared" si="6"/>
        <v>10.986328125</v>
      </c>
      <c r="AE13" s="10">
        <f t="shared" si="22"/>
        <v>39.55078125</v>
      </c>
      <c r="AF13" s="10">
        <f t="shared" si="7"/>
        <v>0</v>
      </c>
      <c r="AG13" s="10">
        <f t="shared" si="8"/>
        <v>10.986328125</v>
      </c>
      <c r="AH13" s="10">
        <v>0</v>
      </c>
      <c r="AI13" s="10">
        <f t="shared" si="35"/>
        <v>-89.6328125</v>
      </c>
      <c r="AJ13" s="3"/>
      <c r="AK13" s="3">
        <f t="shared" si="9"/>
        <v>0</v>
      </c>
      <c r="AL13" s="5">
        <f t="shared" si="23"/>
        <v>0</v>
      </c>
      <c r="AM13" s="10">
        <f t="shared" si="10"/>
        <v>0</v>
      </c>
      <c r="AN13" s="4">
        <f t="shared" si="11"/>
        <v>1</v>
      </c>
      <c r="AO13" s="10">
        <f t="shared" si="12"/>
        <v>0</v>
      </c>
      <c r="AP13" s="10">
        <f t="shared" si="24"/>
        <v>0</v>
      </c>
      <c r="AQ13" s="10">
        <f t="shared" si="25"/>
        <v>0</v>
      </c>
      <c r="AR13" s="10">
        <f t="shared" si="40"/>
        <v>0</v>
      </c>
      <c r="AS13" s="10">
        <f t="shared" si="13"/>
        <v>0</v>
      </c>
      <c r="AT13" s="10">
        <f t="shared" si="14"/>
        <v>0</v>
      </c>
      <c r="AU13" s="10">
        <f t="shared" si="26"/>
        <v>0</v>
      </c>
      <c r="AW13" s="3">
        <f t="shared" si="41"/>
        <v>5</v>
      </c>
      <c r="AX13" s="5">
        <f t="shared" si="42"/>
        <v>25.634765625</v>
      </c>
      <c r="AY13" s="10">
        <f t="shared" si="43"/>
        <v>153.80859375</v>
      </c>
      <c r="AZ13" s="4">
        <f t="shared" si="15"/>
        <v>0.5</v>
      </c>
      <c r="BA13" s="10">
        <f t="shared" si="28"/>
        <v>84</v>
      </c>
      <c r="BB13" s="10">
        <f t="shared" si="44"/>
        <v>312.515625</v>
      </c>
      <c r="BC13" s="10">
        <f t="shared" si="45"/>
        <v>0</v>
      </c>
      <c r="BD13" s="10">
        <f t="shared" si="46"/>
        <v>0</v>
      </c>
      <c r="BE13" s="10">
        <f t="shared" si="47"/>
        <v>76.904296875</v>
      </c>
      <c r="BF13" s="10">
        <v>0</v>
      </c>
      <c r="BG13" s="10">
        <f t="shared" si="30"/>
        <v>-627.4296875</v>
      </c>
      <c r="BJ13" s="2">
        <f t="shared" si="37"/>
        <v>5</v>
      </c>
      <c r="BK13" s="14">
        <f t="shared" ref="BK13:BK17" si="48">BK10-25%</f>
        <v>0.5</v>
      </c>
    </row>
    <row r="14" spans="1:63" x14ac:dyDescent="0.25">
      <c r="I14" s="1"/>
      <c r="J14">
        <f t="shared" si="31"/>
        <v>6</v>
      </c>
      <c r="K14" s="5">
        <f t="shared" si="32"/>
        <v>28</v>
      </c>
      <c r="L14" s="10">
        <f t="shared" si="0"/>
        <v>168</v>
      </c>
      <c r="M14" s="4">
        <f t="shared" si="1"/>
        <v>0.5</v>
      </c>
      <c r="N14" s="10">
        <f t="shared" si="39"/>
        <v>84</v>
      </c>
      <c r="O14" s="10">
        <f t="shared" si="16"/>
        <v>396.515625</v>
      </c>
      <c r="P14" s="10">
        <f t="shared" si="17"/>
        <v>0</v>
      </c>
      <c r="Q14" s="10">
        <f t="shared" si="33"/>
        <v>0</v>
      </c>
      <c r="R14" s="10">
        <f>L14*(1-M14)+P14</f>
        <v>84</v>
      </c>
      <c r="S14" s="10">
        <f t="shared" si="2"/>
        <v>0</v>
      </c>
      <c r="T14" s="13">
        <f t="shared" si="19"/>
        <v>-636.953125</v>
      </c>
      <c r="U14" s="3"/>
      <c r="V14" s="3"/>
      <c r="W14" s="13">
        <f t="shared" si="3"/>
        <v>-621.0625</v>
      </c>
      <c r="X14" s="11">
        <f t="shared" si="20"/>
        <v>32</v>
      </c>
      <c r="Y14" s="11"/>
      <c r="Z14" s="3">
        <f t="shared" si="21"/>
        <v>6</v>
      </c>
      <c r="AA14" s="5">
        <f t="shared" si="34"/>
        <v>4</v>
      </c>
      <c r="AB14" s="10">
        <f t="shared" si="4"/>
        <v>24</v>
      </c>
      <c r="AC14" s="4">
        <f t="shared" si="5"/>
        <v>0.5</v>
      </c>
      <c r="AD14" s="10">
        <f t="shared" si="6"/>
        <v>12</v>
      </c>
      <c r="AE14" s="10">
        <f>IF($J14=1,AD14,AD14+AE13)</f>
        <v>51.55078125</v>
      </c>
      <c r="AF14" s="10">
        <f t="shared" si="7"/>
        <v>0</v>
      </c>
      <c r="AG14" s="10">
        <f t="shared" si="8"/>
        <v>12</v>
      </c>
      <c r="AH14" s="10">
        <v>0</v>
      </c>
      <c r="AI14" s="10">
        <f t="shared" si="35"/>
        <v>-77.6328125</v>
      </c>
      <c r="AJ14" s="3"/>
      <c r="AK14" s="3">
        <f t="shared" si="9"/>
        <v>0</v>
      </c>
      <c r="AL14" s="5">
        <f t="shared" si="23"/>
        <v>0</v>
      </c>
      <c r="AM14" s="10">
        <f t="shared" si="10"/>
        <v>0</v>
      </c>
      <c r="AN14" s="4">
        <f t="shared" si="11"/>
        <v>1</v>
      </c>
      <c r="AO14" s="10">
        <f t="shared" si="12"/>
        <v>0</v>
      </c>
      <c r="AP14" s="10">
        <f>IF($J14=1,AO14,AO14+AP13)</f>
        <v>0</v>
      </c>
      <c r="AQ14" s="10">
        <f t="shared" si="25"/>
        <v>0</v>
      </c>
      <c r="AR14" s="10">
        <f t="shared" si="40"/>
        <v>0</v>
      </c>
      <c r="AS14" s="10">
        <f t="shared" si="13"/>
        <v>0</v>
      </c>
      <c r="AT14" s="10">
        <f t="shared" si="14"/>
        <v>0</v>
      </c>
      <c r="AU14" s="10">
        <f t="shared" si="26"/>
        <v>0</v>
      </c>
      <c r="AW14" s="3">
        <f t="shared" si="41"/>
        <v>6</v>
      </c>
      <c r="AX14" s="5">
        <f t="shared" si="42"/>
        <v>28</v>
      </c>
      <c r="AY14" s="10">
        <f t="shared" si="43"/>
        <v>168</v>
      </c>
      <c r="AZ14" s="4">
        <f t="shared" si="15"/>
        <v>0.5</v>
      </c>
      <c r="BA14" s="10">
        <f t="shared" si="28"/>
        <v>84</v>
      </c>
      <c r="BB14" s="10">
        <f t="shared" si="44"/>
        <v>396.515625</v>
      </c>
      <c r="BC14" s="10">
        <f t="shared" si="45"/>
        <v>0</v>
      </c>
      <c r="BD14" s="10">
        <f t="shared" si="46"/>
        <v>0</v>
      </c>
      <c r="BE14" s="10">
        <f t="shared" si="47"/>
        <v>84</v>
      </c>
      <c r="BF14" s="10">
        <v>0</v>
      </c>
      <c r="BG14" s="10">
        <f t="shared" si="30"/>
        <v>-543.4296875</v>
      </c>
      <c r="BJ14" s="2">
        <f t="shared" si="37"/>
        <v>6</v>
      </c>
      <c r="BK14" s="14">
        <f t="shared" si="48"/>
        <v>0.5</v>
      </c>
    </row>
    <row r="15" spans="1:63" x14ac:dyDescent="0.25">
      <c r="I15" s="1"/>
      <c r="J15">
        <f t="shared" si="31"/>
        <v>7</v>
      </c>
      <c r="K15" s="5">
        <f t="shared" si="32"/>
        <v>28</v>
      </c>
      <c r="L15" s="10">
        <f t="shared" si="0"/>
        <v>168</v>
      </c>
      <c r="M15" s="4">
        <f t="shared" si="1"/>
        <v>0.25</v>
      </c>
      <c r="N15" s="10">
        <f t="shared" si="39"/>
        <v>42</v>
      </c>
      <c r="O15" s="10">
        <f t="shared" si="16"/>
        <v>438.515625</v>
      </c>
      <c r="P15" s="10">
        <f t="shared" si="17"/>
        <v>0</v>
      </c>
      <c r="Q15" s="10">
        <f t="shared" si="33"/>
        <v>0</v>
      </c>
      <c r="R15" s="10">
        <f t="shared" si="18"/>
        <v>126</v>
      </c>
      <c r="S15" s="10">
        <f t="shared" si="2"/>
        <v>0</v>
      </c>
      <c r="T15" s="13">
        <f t="shared" si="19"/>
        <v>-510.953125</v>
      </c>
      <c r="U15" s="3"/>
      <c r="V15" s="3"/>
      <c r="W15" s="13">
        <f t="shared" si="3"/>
        <v>-477.0625</v>
      </c>
      <c r="X15" s="11">
        <f t="shared" si="20"/>
        <v>32</v>
      </c>
      <c r="Y15" s="11"/>
      <c r="Z15" s="3">
        <f t="shared" si="21"/>
        <v>7</v>
      </c>
      <c r="AA15" s="5">
        <f t="shared" si="34"/>
        <v>4</v>
      </c>
      <c r="AB15" s="10">
        <f t="shared" si="4"/>
        <v>24</v>
      </c>
      <c r="AC15" s="4">
        <f t="shared" si="5"/>
        <v>0.25</v>
      </c>
      <c r="AD15" s="10">
        <f t="shared" si="6"/>
        <v>6</v>
      </c>
      <c r="AE15" s="10">
        <f t="shared" si="22"/>
        <v>57.55078125</v>
      </c>
      <c r="AF15" s="10">
        <f t="shared" si="7"/>
        <v>0</v>
      </c>
      <c r="AG15" s="10">
        <f t="shared" si="8"/>
        <v>18</v>
      </c>
      <c r="AH15" s="10">
        <v>0</v>
      </c>
      <c r="AI15" s="10">
        <f t="shared" si="35"/>
        <v>-59.6328125</v>
      </c>
      <c r="AJ15" s="3"/>
      <c r="AK15" s="3">
        <f t="shared" si="9"/>
        <v>0</v>
      </c>
      <c r="AL15" s="5">
        <f t="shared" si="23"/>
        <v>0</v>
      </c>
      <c r="AM15" s="10">
        <f t="shared" si="10"/>
        <v>0</v>
      </c>
      <c r="AN15" s="4">
        <f t="shared" si="11"/>
        <v>1</v>
      </c>
      <c r="AO15" s="10">
        <f t="shared" si="12"/>
        <v>0</v>
      </c>
      <c r="AP15" s="10">
        <f t="shared" ref="AP15" si="49">IF($J15=1,AO15,AO15+AP14)</f>
        <v>0</v>
      </c>
      <c r="AQ15" s="10">
        <f t="shared" si="25"/>
        <v>0</v>
      </c>
      <c r="AR15" s="10">
        <f t="shared" si="40"/>
        <v>0</v>
      </c>
      <c r="AS15" s="10">
        <f t="shared" si="13"/>
        <v>0</v>
      </c>
      <c r="AT15" s="10">
        <f t="shared" si="14"/>
        <v>0</v>
      </c>
      <c r="AU15" s="10">
        <f t="shared" si="26"/>
        <v>0</v>
      </c>
      <c r="AW15" s="3">
        <f t="shared" si="41"/>
        <v>7</v>
      </c>
      <c r="AX15" s="5">
        <f t="shared" si="42"/>
        <v>28</v>
      </c>
      <c r="AY15" s="10">
        <f t="shared" si="43"/>
        <v>168</v>
      </c>
      <c r="AZ15" s="4">
        <f t="shared" si="15"/>
        <v>0.25</v>
      </c>
      <c r="BA15" s="10">
        <f t="shared" si="28"/>
        <v>42</v>
      </c>
      <c r="BB15" s="10">
        <f t="shared" si="44"/>
        <v>438.515625</v>
      </c>
      <c r="BC15" s="10">
        <f t="shared" si="45"/>
        <v>0</v>
      </c>
      <c r="BD15" s="10">
        <f t="shared" si="46"/>
        <v>0</v>
      </c>
      <c r="BE15" s="10">
        <f t="shared" si="47"/>
        <v>126</v>
      </c>
      <c r="BF15" s="10">
        <v>0</v>
      </c>
      <c r="BG15" s="10">
        <f t="shared" si="30"/>
        <v>-417.4296875</v>
      </c>
      <c r="BJ15" s="2">
        <f t="shared" si="37"/>
        <v>7</v>
      </c>
      <c r="BK15" s="14">
        <f t="shared" si="48"/>
        <v>0.25</v>
      </c>
    </row>
    <row r="16" spans="1:63" x14ac:dyDescent="0.25">
      <c r="I16" s="1"/>
      <c r="J16">
        <f t="shared" si="31"/>
        <v>8</v>
      </c>
      <c r="K16" s="5">
        <f t="shared" si="32"/>
        <v>28</v>
      </c>
      <c r="L16" s="10">
        <f t="shared" si="0"/>
        <v>168</v>
      </c>
      <c r="M16" s="4">
        <f t="shared" si="1"/>
        <v>0.25</v>
      </c>
      <c r="N16" s="10">
        <f t="shared" si="39"/>
        <v>42</v>
      </c>
      <c r="O16" s="10">
        <f t="shared" si="16"/>
        <v>480.515625</v>
      </c>
      <c r="P16" s="10">
        <f t="shared" si="17"/>
        <v>0</v>
      </c>
      <c r="Q16" s="10">
        <f t="shared" si="33"/>
        <v>0</v>
      </c>
      <c r="R16" s="10">
        <f t="shared" si="18"/>
        <v>126</v>
      </c>
      <c r="S16" s="10">
        <f t="shared" si="2"/>
        <v>0</v>
      </c>
      <c r="T16" s="13">
        <f t="shared" si="19"/>
        <v>-384.953125</v>
      </c>
      <c r="U16" s="3"/>
      <c r="V16" s="3"/>
      <c r="W16" s="13">
        <f t="shared" si="3"/>
        <v>-333.0625</v>
      </c>
      <c r="X16" s="11">
        <f t="shared" si="20"/>
        <v>32</v>
      </c>
      <c r="Y16" s="11"/>
      <c r="Z16" s="3">
        <f t="shared" si="21"/>
        <v>8</v>
      </c>
      <c r="AA16" s="5">
        <f t="shared" si="34"/>
        <v>4</v>
      </c>
      <c r="AB16" s="10">
        <f t="shared" si="4"/>
        <v>24</v>
      </c>
      <c r="AC16" s="4">
        <f t="shared" si="5"/>
        <v>0.25</v>
      </c>
      <c r="AD16" s="10">
        <f t="shared" si="6"/>
        <v>6</v>
      </c>
      <c r="AE16" s="10">
        <f t="shared" si="22"/>
        <v>63.55078125</v>
      </c>
      <c r="AF16" s="10">
        <f t="shared" si="7"/>
        <v>0</v>
      </c>
      <c r="AG16" s="10">
        <f t="shared" si="8"/>
        <v>18</v>
      </c>
      <c r="AH16" s="10">
        <v>0</v>
      </c>
      <c r="AI16" s="10">
        <f t="shared" si="35"/>
        <v>-41.6328125</v>
      </c>
      <c r="AJ16" s="3"/>
      <c r="AK16" s="3">
        <f t="shared" ref="AK16:AK68" si="50">IF(J16&gt;=$C$10,1+AK15,0)</f>
        <v>0</v>
      </c>
      <c r="AL16" s="5">
        <f t="shared" ref="AL16:AL68" si="51">IF(AK16&gt;0,IF($AL15+$C$7/$C$3&lt;=$AA$7,$AL15+$C$7/$C$3,$AA$7),0)</f>
        <v>0</v>
      </c>
      <c r="AM16" s="10">
        <f t="shared" ref="AM16:AM68" si="52">AL16*$C$5</f>
        <v>0</v>
      </c>
      <c r="AN16" s="4">
        <f t="shared" si="11"/>
        <v>1</v>
      </c>
      <c r="AO16" s="10">
        <f t="shared" ref="AO16:AO68" si="53">AM16*AN16</f>
        <v>0</v>
      </c>
      <c r="AP16" s="10">
        <f t="shared" ref="AP16:AP68" si="54">IF($J16=1,AO16,AO16+AP15)</f>
        <v>0</v>
      </c>
      <c r="AQ16" s="10">
        <f t="shared" ref="AQ16:AQ68" si="55">IF(AK16=15,AP16/2,0)</f>
        <v>0</v>
      </c>
      <c r="AR16" s="10">
        <f t="shared" si="40"/>
        <v>0</v>
      </c>
      <c r="AS16" s="10">
        <f t="shared" ref="AS16:AS68" si="56">IF(V16&lt;$C$10,AM16*(1-AN16)+AQ16,0)</f>
        <v>0</v>
      </c>
      <c r="AT16" s="10">
        <f t="shared" ref="AT16:AT68" si="57">IF($AK16=1,-$C$8*$C$4,0)</f>
        <v>0</v>
      </c>
      <c r="AU16" s="10">
        <f t="shared" si="26"/>
        <v>0</v>
      </c>
      <c r="AW16" s="3">
        <f t="shared" si="41"/>
        <v>8</v>
      </c>
      <c r="AX16" s="5">
        <f t="shared" si="42"/>
        <v>28</v>
      </c>
      <c r="AY16" s="10">
        <f t="shared" si="43"/>
        <v>168</v>
      </c>
      <c r="AZ16" s="4">
        <f t="shared" si="15"/>
        <v>0.25</v>
      </c>
      <c r="BA16" s="10">
        <f t="shared" si="28"/>
        <v>42</v>
      </c>
      <c r="BB16" s="10">
        <f t="shared" si="44"/>
        <v>480.515625</v>
      </c>
      <c r="BC16" s="10">
        <f t="shared" si="45"/>
        <v>0</v>
      </c>
      <c r="BD16" s="10">
        <f t="shared" si="46"/>
        <v>0</v>
      </c>
      <c r="BE16" s="10">
        <f t="shared" si="47"/>
        <v>126</v>
      </c>
      <c r="BF16" s="10">
        <v>0</v>
      </c>
      <c r="BG16" s="10">
        <f t="shared" si="30"/>
        <v>-291.4296875</v>
      </c>
      <c r="BJ16" s="2">
        <f t="shared" si="37"/>
        <v>8</v>
      </c>
      <c r="BK16" s="14">
        <f t="shared" si="48"/>
        <v>0.25</v>
      </c>
    </row>
    <row r="17" spans="2:63" x14ac:dyDescent="0.25">
      <c r="B17" s="6" t="s">
        <v>20</v>
      </c>
      <c r="I17" s="1"/>
      <c r="J17">
        <f t="shared" si="31"/>
        <v>9</v>
      </c>
      <c r="K17" s="5">
        <f t="shared" si="32"/>
        <v>28</v>
      </c>
      <c r="L17" s="10">
        <f t="shared" si="0"/>
        <v>168</v>
      </c>
      <c r="M17" s="4">
        <f t="shared" si="1"/>
        <v>0.25</v>
      </c>
      <c r="N17" s="10">
        <f t="shared" si="39"/>
        <v>42</v>
      </c>
      <c r="O17" s="10">
        <f t="shared" si="16"/>
        <v>522.515625</v>
      </c>
      <c r="P17" s="10">
        <f>IF(J17=15,O17/2,0)</f>
        <v>0</v>
      </c>
      <c r="Q17" s="10">
        <f t="shared" si="33"/>
        <v>0</v>
      </c>
      <c r="R17" s="10">
        <f t="shared" si="18"/>
        <v>126</v>
      </c>
      <c r="S17" s="10">
        <f t="shared" si="2"/>
        <v>0</v>
      </c>
      <c r="T17" s="13">
        <f t="shared" si="19"/>
        <v>-258.953125</v>
      </c>
      <c r="U17" s="3"/>
      <c r="V17" s="3"/>
      <c r="W17" s="13">
        <f t="shared" si="3"/>
        <v>-189.0625</v>
      </c>
      <c r="X17" s="11">
        <f t="shared" si="20"/>
        <v>32</v>
      </c>
      <c r="Y17" s="11"/>
      <c r="Z17" s="3">
        <f t="shared" si="21"/>
        <v>9</v>
      </c>
      <c r="AA17" s="5">
        <f t="shared" si="34"/>
        <v>4</v>
      </c>
      <c r="AB17" s="10">
        <f t="shared" si="4"/>
        <v>24</v>
      </c>
      <c r="AC17" s="4">
        <f t="shared" si="5"/>
        <v>0.25</v>
      </c>
      <c r="AD17" s="10">
        <f t="shared" si="6"/>
        <v>6</v>
      </c>
      <c r="AE17" s="10">
        <f t="shared" si="22"/>
        <v>69.55078125</v>
      </c>
      <c r="AF17" s="10">
        <f t="shared" si="7"/>
        <v>0</v>
      </c>
      <c r="AG17" s="10">
        <f t="shared" si="8"/>
        <v>18</v>
      </c>
      <c r="AH17" s="10">
        <v>0</v>
      </c>
      <c r="AI17" s="10">
        <f t="shared" si="35"/>
        <v>-23.6328125</v>
      </c>
      <c r="AJ17" s="3"/>
      <c r="AK17" s="3">
        <f t="shared" si="50"/>
        <v>0</v>
      </c>
      <c r="AL17" s="5">
        <f t="shared" si="51"/>
        <v>0</v>
      </c>
      <c r="AM17" s="10">
        <f t="shared" si="52"/>
        <v>0</v>
      </c>
      <c r="AN17" s="4">
        <f t="shared" si="11"/>
        <v>1</v>
      </c>
      <c r="AO17" s="10">
        <f t="shared" si="53"/>
        <v>0</v>
      </c>
      <c r="AP17" s="10">
        <f t="shared" si="54"/>
        <v>0</v>
      </c>
      <c r="AQ17" s="10">
        <f t="shared" si="55"/>
        <v>0</v>
      </c>
      <c r="AR17" s="10">
        <f t="shared" si="40"/>
        <v>0</v>
      </c>
      <c r="AS17" s="10">
        <f t="shared" si="56"/>
        <v>0</v>
      </c>
      <c r="AT17" s="10">
        <f t="shared" si="57"/>
        <v>0</v>
      </c>
      <c r="AU17" s="10">
        <f t="shared" si="26"/>
        <v>0</v>
      </c>
      <c r="AW17" s="3">
        <f t="shared" si="41"/>
        <v>9</v>
      </c>
      <c r="AX17" s="5">
        <f t="shared" si="42"/>
        <v>28</v>
      </c>
      <c r="AY17" s="10">
        <f t="shared" si="43"/>
        <v>168</v>
      </c>
      <c r="AZ17" s="4">
        <f t="shared" si="15"/>
        <v>0.25</v>
      </c>
      <c r="BA17" s="10">
        <f t="shared" si="28"/>
        <v>42</v>
      </c>
      <c r="BB17" s="10">
        <f t="shared" si="44"/>
        <v>522.515625</v>
      </c>
      <c r="BC17" s="10">
        <f t="shared" si="45"/>
        <v>0</v>
      </c>
      <c r="BD17" s="10">
        <f t="shared" si="46"/>
        <v>0</v>
      </c>
      <c r="BE17" s="10">
        <f t="shared" si="47"/>
        <v>126</v>
      </c>
      <c r="BF17" s="10">
        <v>0</v>
      </c>
      <c r="BG17" s="10">
        <f t="shared" si="30"/>
        <v>-165.4296875</v>
      </c>
      <c r="BJ17" s="2">
        <f t="shared" si="37"/>
        <v>9</v>
      </c>
      <c r="BK17" s="14">
        <f t="shared" si="48"/>
        <v>0.25</v>
      </c>
    </row>
    <row r="18" spans="2:63" x14ac:dyDescent="0.25">
      <c r="B18" s="7" t="s">
        <v>21</v>
      </c>
      <c r="I18" s="1"/>
      <c r="J18">
        <f t="shared" si="31"/>
        <v>10</v>
      </c>
      <c r="K18" s="5">
        <f t="shared" si="32"/>
        <v>28</v>
      </c>
      <c r="L18" s="10">
        <f t="shared" si="0"/>
        <v>168</v>
      </c>
      <c r="M18" s="4">
        <f t="shared" si="1"/>
        <v>0</v>
      </c>
      <c r="N18" s="10">
        <f t="shared" si="39"/>
        <v>0</v>
      </c>
      <c r="O18" s="10">
        <f t="shared" si="16"/>
        <v>522.515625</v>
      </c>
      <c r="P18" s="10">
        <f t="shared" si="17"/>
        <v>0</v>
      </c>
      <c r="Q18" s="10">
        <f t="shared" si="33"/>
        <v>0</v>
      </c>
      <c r="R18" s="10">
        <f t="shared" si="18"/>
        <v>168</v>
      </c>
      <c r="S18" s="10">
        <f t="shared" si="2"/>
        <v>0</v>
      </c>
      <c r="T18" s="13">
        <f t="shared" si="19"/>
        <v>-90.953125</v>
      </c>
      <c r="U18" s="3"/>
      <c r="V18" s="3"/>
      <c r="W18" s="13">
        <f t="shared" si="3"/>
        <v>2.9375</v>
      </c>
      <c r="X18" s="11">
        <f t="shared" si="20"/>
        <v>32</v>
      </c>
      <c r="Y18" s="11"/>
      <c r="Z18" s="3">
        <f t="shared" si="21"/>
        <v>10</v>
      </c>
      <c r="AA18" s="5">
        <f t="shared" si="34"/>
        <v>4</v>
      </c>
      <c r="AB18" s="10">
        <f t="shared" si="4"/>
        <v>24</v>
      </c>
      <c r="AC18" s="4">
        <f t="shared" si="5"/>
        <v>0</v>
      </c>
      <c r="AD18" s="10">
        <f t="shared" si="6"/>
        <v>0</v>
      </c>
      <c r="AE18" s="10">
        <f t="shared" si="22"/>
        <v>69.55078125</v>
      </c>
      <c r="AF18" s="10">
        <f t="shared" si="7"/>
        <v>0</v>
      </c>
      <c r="AG18" s="10">
        <f t="shared" si="8"/>
        <v>24</v>
      </c>
      <c r="AH18" s="10">
        <v>0</v>
      </c>
      <c r="AI18" s="10">
        <f t="shared" si="35"/>
        <v>0.3671875</v>
      </c>
      <c r="AJ18" s="3"/>
      <c r="AK18" s="3">
        <f t="shared" si="50"/>
        <v>0</v>
      </c>
      <c r="AL18" s="5">
        <f t="shared" si="51"/>
        <v>0</v>
      </c>
      <c r="AM18" s="10">
        <f t="shared" si="52"/>
        <v>0</v>
      </c>
      <c r="AN18" s="4">
        <f t="shared" si="11"/>
        <v>1</v>
      </c>
      <c r="AO18" s="10">
        <f t="shared" si="53"/>
        <v>0</v>
      </c>
      <c r="AP18" s="10">
        <f t="shared" si="54"/>
        <v>0</v>
      </c>
      <c r="AQ18" s="10">
        <f t="shared" si="55"/>
        <v>0</v>
      </c>
      <c r="AR18" s="10">
        <f t="shared" si="40"/>
        <v>0</v>
      </c>
      <c r="AS18" s="10">
        <f t="shared" si="56"/>
        <v>0</v>
      </c>
      <c r="AT18" s="10">
        <f t="shared" si="57"/>
        <v>0</v>
      </c>
      <c r="AU18" s="10">
        <f t="shared" si="26"/>
        <v>0</v>
      </c>
      <c r="AW18" s="3">
        <f t="shared" si="41"/>
        <v>10</v>
      </c>
      <c r="AX18" s="5">
        <f t="shared" si="42"/>
        <v>28</v>
      </c>
      <c r="AY18" s="10">
        <f t="shared" si="43"/>
        <v>168</v>
      </c>
      <c r="AZ18" s="4">
        <f t="shared" si="15"/>
        <v>0</v>
      </c>
      <c r="BA18" s="10">
        <f t="shared" si="28"/>
        <v>0</v>
      </c>
      <c r="BB18" s="10">
        <f t="shared" si="44"/>
        <v>522.515625</v>
      </c>
      <c r="BC18" s="10">
        <f t="shared" si="45"/>
        <v>0</v>
      </c>
      <c r="BD18" s="10">
        <f t="shared" si="46"/>
        <v>0</v>
      </c>
      <c r="BE18" s="10">
        <f t="shared" si="47"/>
        <v>168</v>
      </c>
      <c r="BF18" s="10">
        <v>0</v>
      </c>
      <c r="BG18" s="10">
        <f t="shared" si="30"/>
        <v>2.5703125</v>
      </c>
      <c r="BJ18" s="2">
        <f t="shared" si="37"/>
        <v>10</v>
      </c>
      <c r="BK18" s="14">
        <v>0</v>
      </c>
    </row>
    <row r="19" spans="2:63" x14ac:dyDescent="0.25">
      <c r="B19" s="2" t="s">
        <v>22</v>
      </c>
      <c r="I19" s="1"/>
      <c r="J19">
        <f t="shared" si="31"/>
        <v>11</v>
      </c>
      <c r="K19" s="5">
        <f t="shared" si="32"/>
        <v>28</v>
      </c>
      <c r="L19" s="10">
        <f t="shared" si="0"/>
        <v>168</v>
      </c>
      <c r="M19" s="4">
        <f t="shared" si="1"/>
        <v>0</v>
      </c>
      <c r="N19" s="10">
        <f t="shared" si="39"/>
        <v>0</v>
      </c>
      <c r="O19" s="10">
        <f t="shared" si="16"/>
        <v>522.515625</v>
      </c>
      <c r="P19" s="10">
        <f t="shared" si="17"/>
        <v>0</v>
      </c>
      <c r="Q19" s="10">
        <f t="shared" si="33"/>
        <v>0</v>
      </c>
      <c r="R19" s="10">
        <f t="shared" si="18"/>
        <v>168</v>
      </c>
      <c r="S19" s="10">
        <f t="shared" si="2"/>
        <v>0</v>
      </c>
      <c r="T19" s="13">
        <f t="shared" si="19"/>
        <v>77.046875</v>
      </c>
      <c r="U19" s="3"/>
      <c r="V19" s="3"/>
      <c r="W19" s="13">
        <f t="shared" si="3"/>
        <v>194.9375</v>
      </c>
      <c r="X19" s="11">
        <f t="shared" si="20"/>
        <v>32</v>
      </c>
      <c r="Y19" s="11"/>
      <c r="Z19" s="3">
        <f t="shared" si="21"/>
        <v>11</v>
      </c>
      <c r="AA19" s="5">
        <f t="shared" si="34"/>
        <v>4</v>
      </c>
      <c r="AB19" s="10">
        <f t="shared" si="4"/>
        <v>24</v>
      </c>
      <c r="AC19" s="4">
        <f t="shared" si="5"/>
        <v>0</v>
      </c>
      <c r="AD19" s="10">
        <f t="shared" si="6"/>
        <v>0</v>
      </c>
      <c r="AE19" s="10">
        <f t="shared" si="22"/>
        <v>69.55078125</v>
      </c>
      <c r="AF19" s="10">
        <f t="shared" si="7"/>
        <v>0</v>
      </c>
      <c r="AG19" s="10">
        <f t="shared" si="8"/>
        <v>24</v>
      </c>
      <c r="AH19" s="10">
        <v>0</v>
      </c>
      <c r="AI19" s="10">
        <f t="shared" si="35"/>
        <v>24.3671875</v>
      </c>
      <c r="AJ19" s="3"/>
      <c r="AK19" s="3">
        <f t="shared" si="50"/>
        <v>0</v>
      </c>
      <c r="AL19" s="5">
        <f t="shared" si="51"/>
        <v>0</v>
      </c>
      <c r="AM19" s="10">
        <f t="shared" si="52"/>
        <v>0</v>
      </c>
      <c r="AN19" s="4">
        <f t="shared" si="11"/>
        <v>1</v>
      </c>
      <c r="AO19" s="10">
        <f t="shared" si="53"/>
        <v>0</v>
      </c>
      <c r="AP19" s="10">
        <f t="shared" si="54"/>
        <v>0</v>
      </c>
      <c r="AQ19" s="10">
        <f t="shared" si="55"/>
        <v>0</v>
      </c>
      <c r="AR19" s="10">
        <f t="shared" si="40"/>
        <v>0</v>
      </c>
      <c r="AS19" s="10">
        <f t="shared" si="56"/>
        <v>0</v>
      </c>
      <c r="AT19" s="10">
        <f t="shared" si="57"/>
        <v>0</v>
      </c>
      <c r="AU19" s="10">
        <f t="shared" si="26"/>
        <v>0</v>
      </c>
      <c r="AW19" s="3">
        <f t="shared" si="41"/>
        <v>11</v>
      </c>
      <c r="AX19" s="5">
        <f t="shared" si="42"/>
        <v>28</v>
      </c>
      <c r="AY19" s="10">
        <f t="shared" si="43"/>
        <v>168</v>
      </c>
      <c r="AZ19" s="4">
        <f t="shared" si="15"/>
        <v>0</v>
      </c>
      <c r="BA19" s="10">
        <f t="shared" si="28"/>
        <v>0</v>
      </c>
      <c r="BB19" s="10">
        <f t="shared" si="44"/>
        <v>522.515625</v>
      </c>
      <c r="BC19" s="10">
        <f t="shared" si="45"/>
        <v>0</v>
      </c>
      <c r="BD19" s="10">
        <f t="shared" si="46"/>
        <v>0</v>
      </c>
      <c r="BE19" s="10">
        <f t="shared" si="47"/>
        <v>168</v>
      </c>
      <c r="BF19" s="10">
        <v>0</v>
      </c>
      <c r="BG19" s="10">
        <f t="shared" si="30"/>
        <v>170.5703125</v>
      </c>
      <c r="BJ19" s="2">
        <f t="shared" si="37"/>
        <v>11</v>
      </c>
      <c r="BK19" s="14">
        <v>0</v>
      </c>
    </row>
    <row r="20" spans="2:63" x14ac:dyDescent="0.25">
      <c r="I20" s="1"/>
      <c r="J20">
        <f t="shared" si="31"/>
        <v>12</v>
      </c>
      <c r="K20" s="5">
        <f t="shared" si="32"/>
        <v>28</v>
      </c>
      <c r="L20" s="10">
        <f t="shared" si="0"/>
        <v>168</v>
      </c>
      <c r="M20" s="4">
        <f t="shared" si="1"/>
        <v>0</v>
      </c>
      <c r="N20" s="10">
        <f t="shared" si="39"/>
        <v>0</v>
      </c>
      <c r="O20" s="10">
        <f t="shared" si="16"/>
        <v>522.515625</v>
      </c>
      <c r="P20" s="10">
        <f t="shared" si="17"/>
        <v>0</v>
      </c>
      <c r="Q20" s="10">
        <f t="shared" si="33"/>
        <v>0</v>
      </c>
      <c r="R20" s="10">
        <f t="shared" si="18"/>
        <v>168</v>
      </c>
      <c r="S20" s="10">
        <f t="shared" si="2"/>
        <v>0</v>
      </c>
      <c r="T20" s="13">
        <f t="shared" si="19"/>
        <v>245.046875</v>
      </c>
      <c r="U20" s="3"/>
      <c r="V20" s="3"/>
      <c r="W20" s="13">
        <f t="shared" si="3"/>
        <v>386.9375</v>
      </c>
      <c r="X20" s="11">
        <f t="shared" si="20"/>
        <v>32</v>
      </c>
      <c r="Y20" s="11"/>
      <c r="Z20" s="3">
        <f t="shared" si="21"/>
        <v>12</v>
      </c>
      <c r="AA20" s="5">
        <f t="shared" si="34"/>
        <v>4</v>
      </c>
      <c r="AB20" s="10">
        <f t="shared" si="4"/>
        <v>24</v>
      </c>
      <c r="AC20" s="4">
        <f t="shared" si="5"/>
        <v>0</v>
      </c>
      <c r="AD20" s="10">
        <f t="shared" si="6"/>
        <v>0</v>
      </c>
      <c r="AE20" s="10">
        <f t="shared" si="22"/>
        <v>69.55078125</v>
      </c>
      <c r="AF20" s="10">
        <f t="shared" si="7"/>
        <v>0</v>
      </c>
      <c r="AG20" s="10">
        <f t="shared" si="8"/>
        <v>24</v>
      </c>
      <c r="AH20" s="10">
        <v>0</v>
      </c>
      <c r="AI20" s="10">
        <f t="shared" si="35"/>
        <v>48.3671875</v>
      </c>
      <c r="AJ20" s="3"/>
      <c r="AK20" s="3">
        <f t="shared" si="50"/>
        <v>0</v>
      </c>
      <c r="AL20" s="5">
        <f t="shared" si="51"/>
        <v>0</v>
      </c>
      <c r="AM20" s="10">
        <f t="shared" si="52"/>
        <v>0</v>
      </c>
      <c r="AN20" s="4">
        <f t="shared" si="11"/>
        <v>1</v>
      </c>
      <c r="AO20" s="10">
        <f t="shared" si="53"/>
        <v>0</v>
      </c>
      <c r="AP20" s="10">
        <f t="shared" si="54"/>
        <v>0</v>
      </c>
      <c r="AQ20" s="10">
        <f t="shared" si="55"/>
        <v>0</v>
      </c>
      <c r="AR20" s="10">
        <f t="shared" si="40"/>
        <v>0</v>
      </c>
      <c r="AS20" s="10">
        <f t="shared" si="56"/>
        <v>0</v>
      </c>
      <c r="AT20" s="10">
        <f t="shared" si="57"/>
        <v>0</v>
      </c>
      <c r="AU20" s="10">
        <f t="shared" si="26"/>
        <v>0</v>
      </c>
      <c r="AW20" s="3">
        <f t="shared" si="41"/>
        <v>12</v>
      </c>
      <c r="AX20" s="5">
        <f t="shared" si="42"/>
        <v>28</v>
      </c>
      <c r="AY20" s="10">
        <f t="shared" si="43"/>
        <v>168</v>
      </c>
      <c r="AZ20" s="4">
        <f t="shared" si="15"/>
        <v>0</v>
      </c>
      <c r="BA20" s="10">
        <f t="shared" si="28"/>
        <v>0</v>
      </c>
      <c r="BB20" s="10">
        <f t="shared" si="44"/>
        <v>522.515625</v>
      </c>
      <c r="BC20" s="10">
        <f t="shared" si="45"/>
        <v>0</v>
      </c>
      <c r="BD20" s="10">
        <f t="shared" si="46"/>
        <v>0</v>
      </c>
      <c r="BE20" s="10">
        <f t="shared" si="47"/>
        <v>168</v>
      </c>
      <c r="BF20" s="10">
        <v>0</v>
      </c>
      <c r="BG20" s="10">
        <f t="shared" si="30"/>
        <v>338.5703125</v>
      </c>
      <c r="BJ20" s="2">
        <f t="shared" si="37"/>
        <v>12</v>
      </c>
      <c r="BK20" s="14">
        <v>0</v>
      </c>
    </row>
    <row r="21" spans="2:63" x14ac:dyDescent="0.25">
      <c r="I21" s="1"/>
      <c r="J21">
        <f t="shared" si="31"/>
        <v>13</v>
      </c>
      <c r="K21" s="5">
        <f t="shared" si="32"/>
        <v>28</v>
      </c>
      <c r="L21" s="10">
        <f t="shared" si="0"/>
        <v>168</v>
      </c>
      <c r="M21" s="4">
        <f t="shared" si="1"/>
        <v>0</v>
      </c>
      <c r="N21" s="10">
        <f t="shared" si="39"/>
        <v>0</v>
      </c>
      <c r="O21" s="10">
        <f t="shared" si="16"/>
        <v>522.515625</v>
      </c>
      <c r="P21" s="10">
        <f t="shared" si="17"/>
        <v>0</v>
      </c>
      <c r="Q21" s="10">
        <f t="shared" si="33"/>
        <v>0</v>
      </c>
      <c r="R21" s="10">
        <f t="shared" si="18"/>
        <v>168</v>
      </c>
      <c r="S21" s="10">
        <f t="shared" si="2"/>
        <v>0</v>
      </c>
      <c r="T21" s="13">
        <f t="shared" si="19"/>
        <v>413.046875</v>
      </c>
      <c r="U21" s="3"/>
      <c r="V21" s="3"/>
      <c r="W21" s="13">
        <f t="shared" si="3"/>
        <v>578.9375</v>
      </c>
      <c r="X21" s="11">
        <f t="shared" si="20"/>
        <v>32</v>
      </c>
      <c r="Y21" s="11"/>
      <c r="Z21" s="3">
        <f t="shared" si="21"/>
        <v>13</v>
      </c>
      <c r="AA21" s="5">
        <f t="shared" si="34"/>
        <v>4</v>
      </c>
      <c r="AB21" s="10">
        <f t="shared" si="4"/>
        <v>24</v>
      </c>
      <c r="AC21" s="4">
        <f t="shared" si="5"/>
        <v>0</v>
      </c>
      <c r="AD21" s="10">
        <f t="shared" si="6"/>
        <v>0</v>
      </c>
      <c r="AE21" s="10">
        <f t="shared" si="22"/>
        <v>69.55078125</v>
      </c>
      <c r="AF21" s="10">
        <f t="shared" si="7"/>
        <v>0</v>
      </c>
      <c r="AG21" s="10">
        <f t="shared" si="8"/>
        <v>24</v>
      </c>
      <c r="AH21" s="10">
        <v>0</v>
      </c>
      <c r="AI21" s="10">
        <f t="shared" si="35"/>
        <v>72.3671875</v>
      </c>
      <c r="AJ21" s="3"/>
      <c r="AK21" s="3">
        <f t="shared" si="50"/>
        <v>0</v>
      </c>
      <c r="AL21" s="5">
        <f t="shared" si="51"/>
        <v>0</v>
      </c>
      <c r="AM21" s="10">
        <f t="shared" si="52"/>
        <v>0</v>
      </c>
      <c r="AN21" s="4">
        <f t="shared" si="11"/>
        <v>1</v>
      </c>
      <c r="AO21" s="10">
        <f t="shared" si="53"/>
        <v>0</v>
      </c>
      <c r="AP21" s="10">
        <f t="shared" si="54"/>
        <v>0</v>
      </c>
      <c r="AQ21" s="10">
        <f t="shared" si="55"/>
        <v>0</v>
      </c>
      <c r="AR21" s="10">
        <f t="shared" si="40"/>
        <v>0</v>
      </c>
      <c r="AS21" s="10">
        <f t="shared" si="56"/>
        <v>0</v>
      </c>
      <c r="AT21" s="10">
        <f t="shared" si="57"/>
        <v>0</v>
      </c>
      <c r="AU21" s="10">
        <f t="shared" si="26"/>
        <v>0</v>
      </c>
      <c r="AW21" s="3">
        <f t="shared" si="41"/>
        <v>13</v>
      </c>
      <c r="AX21" s="5">
        <f t="shared" si="42"/>
        <v>28</v>
      </c>
      <c r="AY21" s="10">
        <f t="shared" si="43"/>
        <v>168</v>
      </c>
      <c r="AZ21" s="4">
        <f t="shared" si="15"/>
        <v>0</v>
      </c>
      <c r="BA21" s="10">
        <f t="shared" si="28"/>
        <v>0</v>
      </c>
      <c r="BB21" s="10">
        <f t="shared" si="44"/>
        <v>522.515625</v>
      </c>
      <c r="BC21" s="10">
        <f t="shared" si="45"/>
        <v>0</v>
      </c>
      <c r="BD21" s="10">
        <f t="shared" si="46"/>
        <v>0</v>
      </c>
      <c r="BE21" s="10">
        <f t="shared" si="47"/>
        <v>168</v>
      </c>
      <c r="BF21" s="10">
        <v>0</v>
      </c>
      <c r="BG21" s="10">
        <f t="shared" si="30"/>
        <v>506.5703125</v>
      </c>
      <c r="BJ21" s="2">
        <f t="shared" si="37"/>
        <v>13</v>
      </c>
      <c r="BK21" s="14">
        <v>0</v>
      </c>
    </row>
    <row r="22" spans="2:63" x14ac:dyDescent="0.25">
      <c r="I22" s="1"/>
      <c r="J22">
        <f t="shared" si="31"/>
        <v>14</v>
      </c>
      <c r="K22" s="5">
        <f t="shared" si="32"/>
        <v>28</v>
      </c>
      <c r="L22" s="10">
        <f t="shared" si="0"/>
        <v>168</v>
      </c>
      <c r="M22" s="4">
        <f t="shared" si="1"/>
        <v>0</v>
      </c>
      <c r="N22" s="10">
        <f t="shared" si="39"/>
        <v>0</v>
      </c>
      <c r="O22" s="10">
        <f t="shared" si="16"/>
        <v>522.515625</v>
      </c>
      <c r="P22" s="10">
        <f t="shared" si="17"/>
        <v>0</v>
      </c>
      <c r="Q22" s="10">
        <f t="shared" si="33"/>
        <v>0</v>
      </c>
      <c r="R22" s="10">
        <f t="shared" si="18"/>
        <v>168</v>
      </c>
      <c r="S22" s="10">
        <f t="shared" si="2"/>
        <v>0</v>
      </c>
      <c r="T22" s="13">
        <f t="shared" si="19"/>
        <v>581.046875</v>
      </c>
      <c r="U22" s="3"/>
      <c r="V22" s="3"/>
      <c r="W22" s="13">
        <f t="shared" si="3"/>
        <v>770.9375</v>
      </c>
      <c r="X22" s="11">
        <f t="shared" si="20"/>
        <v>32</v>
      </c>
      <c r="Y22" s="11"/>
      <c r="Z22" s="3">
        <f t="shared" si="21"/>
        <v>14</v>
      </c>
      <c r="AA22" s="5">
        <f t="shared" si="34"/>
        <v>4</v>
      </c>
      <c r="AB22" s="10">
        <f t="shared" si="4"/>
        <v>24</v>
      </c>
      <c r="AC22" s="4">
        <f t="shared" si="5"/>
        <v>0</v>
      </c>
      <c r="AD22" s="10">
        <f t="shared" si="6"/>
        <v>0</v>
      </c>
      <c r="AE22" s="10">
        <f t="shared" si="22"/>
        <v>69.55078125</v>
      </c>
      <c r="AF22" s="10">
        <f t="shared" si="7"/>
        <v>0</v>
      </c>
      <c r="AG22" s="10">
        <f t="shared" si="8"/>
        <v>24</v>
      </c>
      <c r="AH22" s="10">
        <v>0</v>
      </c>
      <c r="AI22" s="10">
        <f t="shared" si="35"/>
        <v>96.3671875</v>
      </c>
      <c r="AJ22" s="3"/>
      <c r="AK22" s="3">
        <f t="shared" si="50"/>
        <v>0</v>
      </c>
      <c r="AL22" s="5">
        <f t="shared" si="51"/>
        <v>0</v>
      </c>
      <c r="AM22" s="10">
        <f t="shared" si="52"/>
        <v>0</v>
      </c>
      <c r="AN22" s="4">
        <f t="shared" si="11"/>
        <v>1</v>
      </c>
      <c r="AO22" s="10">
        <f t="shared" si="53"/>
        <v>0</v>
      </c>
      <c r="AP22" s="10">
        <f t="shared" si="54"/>
        <v>0</v>
      </c>
      <c r="AQ22" s="10">
        <f t="shared" si="55"/>
        <v>0</v>
      </c>
      <c r="AR22" s="10">
        <f t="shared" si="40"/>
        <v>0</v>
      </c>
      <c r="AS22" s="10">
        <f t="shared" si="56"/>
        <v>0</v>
      </c>
      <c r="AT22" s="10">
        <f t="shared" si="57"/>
        <v>0</v>
      </c>
      <c r="AU22" s="10">
        <f t="shared" si="26"/>
        <v>0</v>
      </c>
      <c r="AW22" s="3">
        <f t="shared" si="41"/>
        <v>14</v>
      </c>
      <c r="AX22" s="5">
        <f t="shared" si="42"/>
        <v>28</v>
      </c>
      <c r="AY22" s="10">
        <f t="shared" si="43"/>
        <v>168</v>
      </c>
      <c r="AZ22" s="4">
        <f t="shared" si="15"/>
        <v>0</v>
      </c>
      <c r="BA22" s="10">
        <f t="shared" si="28"/>
        <v>0</v>
      </c>
      <c r="BB22" s="10">
        <f t="shared" si="44"/>
        <v>522.515625</v>
      </c>
      <c r="BC22" s="10">
        <f t="shared" si="45"/>
        <v>0</v>
      </c>
      <c r="BD22" s="10">
        <f t="shared" si="46"/>
        <v>0</v>
      </c>
      <c r="BE22" s="10">
        <f t="shared" si="47"/>
        <v>168</v>
      </c>
      <c r="BF22" s="10">
        <v>0</v>
      </c>
      <c r="BG22" s="10">
        <f t="shared" si="30"/>
        <v>674.5703125</v>
      </c>
      <c r="BJ22" s="2">
        <f t="shared" si="37"/>
        <v>14</v>
      </c>
      <c r="BK22" s="14">
        <v>0</v>
      </c>
    </row>
    <row r="23" spans="2:63" x14ac:dyDescent="0.25">
      <c r="I23" s="1"/>
      <c r="J23">
        <f t="shared" si="31"/>
        <v>15</v>
      </c>
      <c r="K23" s="5">
        <f t="shared" si="32"/>
        <v>28</v>
      </c>
      <c r="L23" s="10">
        <f t="shared" si="0"/>
        <v>168</v>
      </c>
      <c r="M23" s="4">
        <f t="shared" si="1"/>
        <v>0</v>
      </c>
      <c r="N23" s="10">
        <f t="shared" si="39"/>
        <v>0</v>
      </c>
      <c r="O23" s="10">
        <f t="shared" si="16"/>
        <v>522.515625</v>
      </c>
      <c r="P23" s="10">
        <f>IF(J23=15,O23/2,0)</f>
        <v>261.2578125</v>
      </c>
      <c r="Q23" s="10">
        <f t="shared" si="33"/>
        <v>261.2578125</v>
      </c>
      <c r="R23" s="10">
        <f t="shared" si="18"/>
        <v>429.2578125</v>
      </c>
      <c r="S23" s="10">
        <f t="shared" si="2"/>
        <v>0</v>
      </c>
      <c r="T23" s="13">
        <f t="shared" si="19"/>
        <v>1010.3046875</v>
      </c>
      <c r="U23" s="3"/>
      <c r="V23" s="3"/>
      <c r="W23" s="13">
        <f t="shared" si="3"/>
        <v>1258.970703125</v>
      </c>
      <c r="X23" s="11">
        <f t="shared" si="20"/>
        <v>32</v>
      </c>
      <c r="Y23" s="11"/>
      <c r="Z23" s="3">
        <f t="shared" si="21"/>
        <v>15</v>
      </c>
      <c r="AA23" s="5">
        <f t="shared" si="34"/>
        <v>4</v>
      </c>
      <c r="AB23" s="10">
        <f t="shared" si="4"/>
        <v>24</v>
      </c>
      <c r="AC23" s="4">
        <f t="shared" si="5"/>
        <v>0</v>
      </c>
      <c r="AD23" s="10">
        <f t="shared" si="6"/>
        <v>0</v>
      </c>
      <c r="AE23" s="10">
        <f t="shared" si="22"/>
        <v>69.55078125</v>
      </c>
      <c r="AF23" s="10">
        <f t="shared" si="7"/>
        <v>34.775390625</v>
      </c>
      <c r="AG23" s="10">
        <f t="shared" si="8"/>
        <v>58.775390625</v>
      </c>
      <c r="AH23" s="10">
        <v>0</v>
      </c>
      <c r="AI23" s="10">
        <f t="shared" si="35"/>
        <v>155.142578125</v>
      </c>
      <c r="AJ23" s="3"/>
      <c r="AK23" s="3">
        <f t="shared" si="50"/>
        <v>0</v>
      </c>
      <c r="AL23" s="5">
        <f t="shared" si="51"/>
        <v>0</v>
      </c>
      <c r="AM23" s="10">
        <f t="shared" si="52"/>
        <v>0</v>
      </c>
      <c r="AN23" s="4">
        <f t="shared" si="11"/>
        <v>1</v>
      </c>
      <c r="AO23" s="10">
        <f t="shared" si="53"/>
        <v>0</v>
      </c>
      <c r="AP23" s="10">
        <f t="shared" si="54"/>
        <v>0</v>
      </c>
      <c r="AQ23" s="10">
        <f t="shared" si="55"/>
        <v>0</v>
      </c>
      <c r="AR23" s="10">
        <f t="shared" si="40"/>
        <v>0</v>
      </c>
      <c r="AS23" s="10">
        <f t="shared" si="56"/>
        <v>0</v>
      </c>
      <c r="AT23" s="10">
        <f t="shared" si="57"/>
        <v>0</v>
      </c>
      <c r="AU23" s="10">
        <f t="shared" si="26"/>
        <v>0</v>
      </c>
      <c r="AW23" s="3">
        <f t="shared" si="41"/>
        <v>15</v>
      </c>
      <c r="AX23" s="5">
        <f t="shared" si="42"/>
        <v>28</v>
      </c>
      <c r="AY23" s="10">
        <f t="shared" si="43"/>
        <v>168</v>
      </c>
      <c r="AZ23" s="4">
        <f t="shared" si="15"/>
        <v>0</v>
      </c>
      <c r="BA23" s="10">
        <f t="shared" si="28"/>
        <v>0</v>
      </c>
      <c r="BB23" s="10">
        <f t="shared" si="44"/>
        <v>522.515625</v>
      </c>
      <c r="BC23" s="10">
        <f t="shared" si="45"/>
        <v>261.2578125</v>
      </c>
      <c r="BD23" s="10">
        <f t="shared" si="46"/>
        <v>261.2578125</v>
      </c>
      <c r="BE23" s="10">
        <f t="shared" si="47"/>
        <v>429.2578125</v>
      </c>
      <c r="BF23" s="10">
        <v>0</v>
      </c>
      <c r="BG23" s="10">
        <f t="shared" si="30"/>
        <v>1103.828125</v>
      </c>
      <c r="BJ23" s="2">
        <f t="shared" si="37"/>
        <v>15</v>
      </c>
      <c r="BK23" s="14">
        <v>0</v>
      </c>
    </row>
    <row r="24" spans="2:63" x14ac:dyDescent="0.25">
      <c r="I24" s="1"/>
      <c r="J24">
        <f t="shared" si="31"/>
        <v>16</v>
      </c>
      <c r="K24" s="5">
        <f t="shared" si="32"/>
        <v>28</v>
      </c>
      <c r="L24" s="10">
        <f t="shared" si="0"/>
        <v>168</v>
      </c>
      <c r="M24" s="4">
        <f t="shared" si="1"/>
        <v>0</v>
      </c>
      <c r="N24" s="10">
        <f t="shared" si="39"/>
        <v>0</v>
      </c>
      <c r="O24" s="10">
        <f t="shared" si="16"/>
        <v>522.515625</v>
      </c>
      <c r="P24" s="10">
        <f t="shared" si="17"/>
        <v>0</v>
      </c>
      <c r="Q24" s="10">
        <f t="shared" si="33"/>
        <v>261.2578125</v>
      </c>
      <c r="R24" s="10">
        <f t="shared" si="18"/>
        <v>168</v>
      </c>
      <c r="S24" s="10">
        <f t="shared" si="2"/>
        <v>0</v>
      </c>
      <c r="T24" s="13">
        <f t="shared" si="19"/>
        <v>1178.3046875</v>
      </c>
      <c r="U24" s="3"/>
      <c r="V24" s="3"/>
      <c r="W24" s="13">
        <f t="shared" si="3"/>
        <v>1450.970703125</v>
      </c>
      <c r="X24" s="11">
        <f t="shared" si="20"/>
        <v>32</v>
      </c>
      <c r="Y24" s="11"/>
      <c r="Z24" s="3">
        <f t="shared" si="21"/>
        <v>16</v>
      </c>
      <c r="AA24" s="5">
        <f t="shared" si="34"/>
        <v>4</v>
      </c>
      <c r="AB24" s="10">
        <f t="shared" si="4"/>
        <v>24</v>
      </c>
      <c r="AC24" s="4">
        <f t="shared" si="5"/>
        <v>0</v>
      </c>
      <c r="AD24" s="10">
        <f t="shared" si="6"/>
        <v>0</v>
      </c>
      <c r="AE24" s="10">
        <f t="shared" si="22"/>
        <v>69.55078125</v>
      </c>
      <c r="AF24" s="10">
        <f t="shared" si="7"/>
        <v>0</v>
      </c>
      <c r="AG24" s="10">
        <f t="shared" si="8"/>
        <v>24</v>
      </c>
      <c r="AH24" s="10">
        <v>0</v>
      </c>
      <c r="AI24" s="10">
        <f t="shared" si="35"/>
        <v>179.142578125</v>
      </c>
      <c r="AJ24" s="3"/>
      <c r="AK24" s="3">
        <f t="shared" si="50"/>
        <v>0</v>
      </c>
      <c r="AL24" s="5">
        <f t="shared" si="51"/>
        <v>0</v>
      </c>
      <c r="AM24" s="10">
        <f t="shared" si="52"/>
        <v>0</v>
      </c>
      <c r="AN24" s="4">
        <f t="shared" si="11"/>
        <v>1</v>
      </c>
      <c r="AO24" s="10">
        <f t="shared" si="53"/>
        <v>0</v>
      </c>
      <c r="AP24" s="10">
        <f t="shared" si="54"/>
        <v>0</v>
      </c>
      <c r="AQ24" s="10">
        <f t="shared" si="55"/>
        <v>0</v>
      </c>
      <c r="AR24" s="10">
        <f t="shared" si="40"/>
        <v>0</v>
      </c>
      <c r="AS24" s="10">
        <f t="shared" si="56"/>
        <v>0</v>
      </c>
      <c r="AT24" s="10">
        <f t="shared" si="57"/>
        <v>0</v>
      </c>
      <c r="AU24" s="10">
        <f t="shared" si="26"/>
        <v>0</v>
      </c>
      <c r="AW24" s="3">
        <f t="shared" si="41"/>
        <v>16</v>
      </c>
      <c r="AX24" s="5">
        <f t="shared" si="42"/>
        <v>28</v>
      </c>
      <c r="AY24" s="10">
        <f t="shared" si="43"/>
        <v>168</v>
      </c>
      <c r="AZ24" s="4">
        <f t="shared" si="15"/>
        <v>0</v>
      </c>
      <c r="BA24" s="10">
        <f t="shared" si="28"/>
        <v>0</v>
      </c>
      <c r="BB24" s="10">
        <f t="shared" si="44"/>
        <v>522.515625</v>
      </c>
      <c r="BC24" s="10">
        <f t="shared" si="45"/>
        <v>0</v>
      </c>
      <c r="BD24" s="10">
        <f t="shared" si="46"/>
        <v>261.2578125</v>
      </c>
      <c r="BE24" s="10">
        <f t="shared" si="47"/>
        <v>168</v>
      </c>
      <c r="BF24" s="10">
        <v>0</v>
      </c>
      <c r="BG24" s="10">
        <f t="shared" si="30"/>
        <v>1271.828125</v>
      </c>
      <c r="BJ24" s="2">
        <f t="shared" si="37"/>
        <v>16</v>
      </c>
      <c r="BK24" s="14">
        <v>0</v>
      </c>
    </row>
    <row r="25" spans="2:63" x14ac:dyDescent="0.25">
      <c r="I25" s="1"/>
      <c r="J25">
        <f t="shared" si="31"/>
        <v>17</v>
      </c>
      <c r="K25" s="5">
        <f t="shared" si="32"/>
        <v>28</v>
      </c>
      <c r="L25" s="10">
        <f t="shared" si="0"/>
        <v>168</v>
      </c>
      <c r="M25" s="4">
        <f t="shared" si="1"/>
        <v>0</v>
      </c>
      <c r="N25" s="10">
        <f t="shared" si="39"/>
        <v>0</v>
      </c>
      <c r="O25" s="10">
        <f t="shared" si="16"/>
        <v>522.515625</v>
      </c>
      <c r="P25" s="10">
        <f t="shared" si="17"/>
        <v>0</v>
      </c>
      <c r="Q25" s="10">
        <f t="shared" si="33"/>
        <v>261.2578125</v>
      </c>
      <c r="R25" s="10">
        <f t="shared" si="18"/>
        <v>168</v>
      </c>
      <c r="S25" s="10">
        <f t="shared" si="2"/>
        <v>0</v>
      </c>
      <c r="T25" s="13">
        <f t="shared" si="19"/>
        <v>1346.3046875</v>
      </c>
      <c r="U25" s="3"/>
      <c r="V25" s="3"/>
      <c r="W25" s="13">
        <f t="shared" si="3"/>
        <v>1642.970703125</v>
      </c>
      <c r="X25" s="11">
        <f t="shared" si="20"/>
        <v>32</v>
      </c>
      <c r="Y25" s="11"/>
      <c r="Z25" s="3">
        <f t="shared" si="21"/>
        <v>17</v>
      </c>
      <c r="AA25" s="5">
        <f t="shared" si="34"/>
        <v>4</v>
      </c>
      <c r="AB25" s="10">
        <f t="shared" si="4"/>
        <v>24</v>
      </c>
      <c r="AC25" s="4">
        <f t="shared" si="5"/>
        <v>0</v>
      </c>
      <c r="AD25" s="10">
        <f t="shared" si="6"/>
        <v>0</v>
      </c>
      <c r="AE25" s="10">
        <f t="shared" si="22"/>
        <v>69.55078125</v>
      </c>
      <c r="AF25" s="10">
        <f t="shared" si="7"/>
        <v>0</v>
      </c>
      <c r="AG25" s="10">
        <f t="shared" si="8"/>
        <v>24</v>
      </c>
      <c r="AH25" s="10">
        <v>0</v>
      </c>
      <c r="AI25" s="10">
        <f t="shared" si="35"/>
        <v>203.142578125</v>
      </c>
      <c r="AJ25" s="3"/>
      <c r="AK25" s="3">
        <f t="shared" si="50"/>
        <v>0</v>
      </c>
      <c r="AL25" s="5">
        <f t="shared" si="51"/>
        <v>0</v>
      </c>
      <c r="AM25" s="10">
        <f t="shared" si="52"/>
        <v>0</v>
      </c>
      <c r="AN25" s="4">
        <f t="shared" si="11"/>
        <v>1</v>
      </c>
      <c r="AO25" s="10">
        <f t="shared" si="53"/>
        <v>0</v>
      </c>
      <c r="AP25" s="10">
        <f t="shared" si="54"/>
        <v>0</v>
      </c>
      <c r="AQ25" s="10">
        <f t="shared" si="55"/>
        <v>0</v>
      </c>
      <c r="AR25" s="10">
        <f t="shared" si="40"/>
        <v>0</v>
      </c>
      <c r="AS25" s="10">
        <f t="shared" si="56"/>
        <v>0</v>
      </c>
      <c r="AT25" s="10">
        <f t="shared" si="57"/>
        <v>0</v>
      </c>
      <c r="AU25" s="10">
        <f t="shared" si="26"/>
        <v>0</v>
      </c>
      <c r="AW25" s="3">
        <f t="shared" si="41"/>
        <v>17</v>
      </c>
      <c r="AX25" s="5">
        <f t="shared" si="42"/>
        <v>28</v>
      </c>
      <c r="AY25" s="10">
        <f t="shared" si="43"/>
        <v>168</v>
      </c>
      <c r="AZ25" s="4">
        <f t="shared" si="15"/>
        <v>0</v>
      </c>
      <c r="BA25" s="10">
        <f t="shared" si="28"/>
        <v>0</v>
      </c>
      <c r="BB25" s="10">
        <f t="shared" si="44"/>
        <v>522.515625</v>
      </c>
      <c r="BC25" s="10">
        <f t="shared" si="45"/>
        <v>0</v>
      </c>
      <c r="BD25" s="10">
        <f t="shared" si="46"/>
        <v>261.2578125</v>
      </c>
      <c r="BE25" s="10">
        <f t="shared" si="47"/>
        <v>168</v>
      </c>
      <c r="BF25" s="10">
        <v>0</v>
      </c>
      <c r="BG25" s="10">
        <f t="shared" si="30"/>
        <v>1439.828125</v>
      </c>
      <c r="BJ25" s="2">
        <f t="shared" si="37"/>
        <v>17</v>
      </c>
      <c r="BK25" s="14">
        <v>0</v>
      </c>
    </row>
    <row r="26" spans="2:63" x14ac:dyDescent="0.25">
      <c r="I26" s="1"/>
      <c r="J26">
        <f t="shared" si="31"/>
        <v>18</v>
      </c>
      <c r="K26" s="5">
        <f t="shared" si="32"/>
        <v>28</v>
      </c>
      <c r="L26" s="10">
        <f t="shared" si="0"/>
        <v>168</v>
      </c>
      <c r="M26" s="4">
        <f t="shared" si="1"/>
        <v>0</v>
      </c>
      <c r="N26" s="10">
        <f t="shared" si="39"/>
        <v>0</v>
      </c>
      <c r="O26" s="10">
        <f t="shared" si="16"/>
        <v>522.515625</v>
      </c>
      <c r="P26" s="10">
        <f t="shared" si="17"/>
        <v>0</v>
      </c>
      <c r="Q26" s="10">
        <f t="shared" si="33"/>
        <v>261.2578125</v>
      </c>
      <c r="R26" s="10">
        <f t="shared" si="18"/>
        <v>168</v>
      </c>
      <c r="S26" s="10">
        <f t="shared" si="2"/>
        <v>0</v>
      </c>
      <c r="T26" s="13">
        <f t="shared" si="19"/>
        <v>1514.3046875</v>
      </c>
      <c r="U26" s="3"/>
      <c r="V26" s="3"/>
      <c r="W26" s="13">
        <f t="shared" si="3"/>
        <v>1834.970703125</v>
      </c>
      <c r="X26" s="11">
        <f t="shared" si="20"/>
        <v>32</v>
      </c>
      <c r="Y26" s="11"/>
      <c r="Z26" s="3">
        <f t="shared" si="21"/>
        <v>18</v>
      </c>
      <c r="AA26" s="5">
        <f t="shared" si="34"/>
        <v>4</v>
      </c>
      <c r="AB26" s="10">
        <f t="shared" si="4"/>
        <v>24</v>
      </c>
      <c r="AC26" s="4">
        <f t="shared" si="5"/>
        <v>0</v>
      </c>
      <c r="AD26" s="10">
        <f t="shared" si="6"/>
        <v>0</v>
      </c>
      <c r="AE26" s="10">
        <f t="shared" si="22"/>
        <v>69.55078125</v>
      </c>
      <c r="AF26" s="10">
        <f t="shared" si="7"/>
        <v>0</v>
      </c>
      <c r="AG26" s="10">
        <f t="shared" si="8"/>
        <v>24</v>
      </c>
      <c r="AH26" s="10">
        <v>0</v>
      </c>
      <c r="AI26" s="10">
        <f t="shared" si="35"/>
        <v>227.142578125</v>
      </c>
      <c r="AJ26" s="3"/>
      <c r="AK26" s="3">
        <f t="shared" si="50"/>
        <v>0</v>
      </c>
      <c r="AL26" s="5">
        <f t="shared" si="51"/>
        <v>0</v>
      </c>
      <c r="AM26" s="10">
        <f t="shared" si="52"/>
        <v>0</v>
      </c>
      <c r="AN26" s="4">
        <f t="shared" si="11"/>
        <v>1</v>
      </c>
      <c r="AO26" s="10">
        <f t="shared" si="53"/>
        <v>0</v>
      </c>
      <c r="AP26" s="10">
        <f t="shared" si="54"/>
        <v>0</v>
      </c>
      <c r="AQ26" s="10">
        <f t="shared" si="55"/>
        <v>0</v>
      </c>
      <c r="AR26" s="10">
        <f t="shared" si="40"/>
        <v>0</v>
      </c>
      <c r="AS26" s="10">
        <f t="shared" si="56"/>
        <v>0</v>
      </c>
      <c r="AT26" s="10">
        <f t="shared" si="57"/>
        <v>0</v>
      </c>
      <c r="AU26" s="10">
        <f t="shared" si="26"/>
        <v>0</v>
      </c>
      <c r="AW26" s="3">
        <f t="shared" si="41"/>
        <v>18</v>
      </c>
      <c r="AX26" s="5">
        <f t="shared" si="42"/>
        <v>28</v>
      </c>
      <c r="AY26" s="10">
        <f t="shared" si="43"/>
        <v>168</v>
      </c>
      <c r="AZ26" s="4">
        <f t="shared" si="15"/>
        <v>0</v>
      </c>
      <c r="BA26" s="10">
        <f t="shared" si="28"/>
        <v>0</v>
      </c>
      <c r="BB26" s="10">
        <f t="shared" si="44"/>
        <v>522.515625</v>
      </c>
      <c r="BC26" s="10">
        <f t="shared" si="45"/>
        <v>0</v>
      </c>
      <c r="BD26" s="10">
        <f t="shared" si="46"/>
        <v>261.2578125</v>
      </c>
      <c r="BE26" s="10">
        <f t="shared" si="47"/>
        <v>168</v>
      </c>
      <c r="BF26" s="10">
        <v>0</v>
      </c>
      <c r="BG26" s="10">
        <f t="shared" si="30"/>
        <v>1607.828125</v>
      </c>
      <c r="BJ26" s="2">
        <f t="shared" si="37"/>
        <v>18</v>
      </c>
      <c r="BK26" s="14">
        <v>0</v>
      </c>
    </row>
    <row r="27" spans="2:63" x14ac:dyDescent="0.25">
      <c r="I27" s="1"/>
      <c r="J27">
        <f t="shared" si="31"/>
        <v>19</v>
      </c>
      <c r="K27" s="5">
        <f t="shared" si="32"/>
        <v>28</v>
      </c>
      <c r="L27" s="10">
        <f t="shared" si="0"/>
        <v>168</v>
      </c>
      <c r="M27" s="4">
        <f t="shared" si="1"/>
        <v>0</v>
      </c>
      <c r="N27" s="10">
        <f t="shared" si="39"/>
        <v>0</v>
      </c>
      <c r="O27" s="10">
        <f t="shared" si="16"/>
        <v>522.515625</v>
      </c>
      <c r="P27" s="10">
        <f t="shared" si="17"/>
        <v>0</v>
      </c>
      <c r="Q27" s="10">
        <f t="shared" si="33"/>
        <v>261.2578125</v>
      </c>
      <c r="R27" s="10">
        <f t="shared" si="18"/>
        <v>168</v>
      </c>
      <c r="S27" s="10">
        <f t="shared" si="2"/>
        <v>0</v>
      </c>
      <c r="T27" s="13">
        <f t="shared" si="19"/>
        <v>1682.3046875</v>
      </c>
      <c r="U27" s="3"/>
      <c r="V27" s="3"/>
      <c r="W27" s="13">
        <f t="shared" si="3"/>
        <v>2026.970703125</v>
      </c>
      <c r="X27" s="11">
        <f t="shared" si="20"/>
        <v>32</v>
      </c>
      <c r="Y27" s="11"/>
      <c r="Z27" s="3">
        <f t="shared" si="21"/>
        <v>19</v>
      </c>
      <c r="AA27" s="5">
        <f t="shared" si="34"/>
        <v>4</v>
      </c>
      <c r="AB27" s="10">
        <f t="shared" si="4"/>
        <v>24</v>
      </c>
      <c r="AC27" s="4">
        <f t="shared" si="5"/>
        <v>0</v>
      </c>
      <c r="AD27" s="10">
        <f t="shared" si="6"/>
        <v>0</v>
      </c>
      <c r="AE27" s="10">
        <f t="shared" si="22"/>
        <v>69.55078125</v>
      </c>
      <c r="AF27" s="10">
        <f t="shared" si="7"/>
        <v>0</v>
      </c>
      <c r="AG27" s="10">
        <f t="shared" si="8"/>
        <v>24</v>
      </c>
      <c r="AH27" s="10">
        <v>0</v>
      </c>
      <c r="AI27" s="10">
        <f t="shared" si="35"/>
        <v>251.142578125</v>
      </c>
      <c r="AJ27" s="3"/>
      <c r="AK27" s="3">
        <f t="shared" si="50"/>
        <v>0</v>
      </c>
      <c r="AL27" s="5">
        <f t="shared" si="51"/>
        <v>0</v>
      </c>
      <c r="AM27" s="10">
        <f t="shared" si="52"/>
        <v>0</v>
      </c>
      <c r="AN27" s="4">
        <f t="shared" si="11"/>
        <v>1</v>
      </c>
      <c r="AO27" s="10">
        <f t="shared" si="53"/>
        <v>0</v>
      </c>
      <c r="AP27" s="10">
        <f t="shared" si="54"/>
        <v>0</v>
      </c>
      <c r="AQ27" s="10">
        <f t="shared" si="55"/>
        <v>0</v>
      </c>
      <c r="AR27" s="10">
        <f t="shared" si="40"/>
        <v>0</v>
      </c>
      <c r="AS27" s="10">
        <f t="shared" si="56"/>
        <v>0</v>
      </c>
      <c r="AT27" s="10">
        <f t="shared" si="57"/>
        <v>0</v>
      </c>
      <c r="AU27" s="10">
        <f t="shared" si="26"/>
        <v>0</v>
      </c>
      <c r="AW27" s="3">
        <f t="shared" si="41"/>
        <v>19</v>
      </c>
      <c r="AX27" s="5">
        <f t="shared" si="42"/>
        <v>28</v>
      </c>
      <c r="AY27" s="10">
        <f t="shared" si="43"/>
        <v>168</v>
      </c>
      <c r="AZ27" s="4">
        <f t="shared" si="15"/>
        <v>0</v>
      </c>
      <c r="BA27" s="10">
        <f t="shared" si="28"/>
        <v>0</v>
      </c>
      <c r="BB27" s="10">
        <f t="shared" si="44"/>
        <v>522.515625</v>
      </c>
      <c r="BC27" s="10">
        <f t="shared" si="45"/>
        <v>0</v>
      </c>
      <c r="BD27" s="10">
        <f t="shared" si="46"/>
        <v>261.2578125</v>
      </c>
      <c r="BE27" s="10">
        <f t="shared" si="47"/>
        <v>168</v>
      </c>
      <c r="BF27" s="10">
        <v>0</v>
      </c>
      <c r="BG27" s="10">
        <f t="shared" si="30"/>
        <v>1775.828125</v>
      </c>
      <c r="BJ27" s="2">
        <f t="shared" si="37"/>
        <v>19</v>
      </c>
      <c r="BK27" s="14">
        <v>0</v>
      </c>
    </row>
    <row r="28" spans="2:63" x14ac:dyDescent="0.25">
      <c r="I28" s="1"/>
      <c r="J28">
        <f t="shared" ref="J28:J37" si="58">J27+1</f>
        <v>20</v>
      </c>
      <c r="K28" s="5">
        <f t="shared" si="32"/>
        <v>28</v>
      </c>
      <c r="L28" s="10">
        <f t="shared" si="0"/>
        <v>168</v>
      </c>
      <c r="M28" s="4">
        <f t="shared" si="1"/>
        <v>0</v>
      </c>
      <c r="N28" s="10">
        <f t="shared" si="39"/>
        <v>0</v>
      </c>
      <c r="O28" s="10">
        <f t="shared" si="16"/>
        <v>522.515625</v>
      </c>
      <c r="P28" s="10">
        <f t="shared" si="17"/>
        <v>0</v>
      </c>
      <c r="Q28" s="10">
        <f t="shared" si="33"/>
        <v>261.2578125</v>
      </c>
      <c r="R28" s="10">
        <f t="shared" si="18"/>
        <v>168</v>
      </c>
      <c r="S28" s="10">
        <f t="shared" si="2"/>
        <v>0</v>
      </c>
      <c r="T28" s="13">
        <f t="shared" si="19"/>
        <v>1850.3046875</v>
      </c>
      <c r="U28" s="3"/>
      <c r="V28" s="3"/>
      <c r="W28" s="13">
        <f t="shared" si="3"/>
        <v>2218.970703125</v>
      </c>
      <c r="X28" s="11">
        <f t="shared" si="20"/>
        <v>32</v>
      </c>
      <c r="Y28" s="11"/>
      <c r="Z28" s="3">
        <f t="shared" si="21"/>
        <v>20</v>
      </c>
      <c r="AA28" s="5">
        <f t="shared" si="34"/>
        <v>4</v>
      </c>
      <c r="AB28" s="10">
        <f t="shared" si="4"/>
        <v>24</v>
      </c>
      <c r="AC28" s="4">
        <f t="shared" si="5"/>
        <v>0</v>
      </c>
      <c r="AD28" s="10">
        <f t="shared" si="6"/>
        <v>0</v>
      </c>
      <c r="AE28" s="10">
        <f t="shared" si="22"/>
        <v>69.55078125</v>
      </c>
      <c r="AF28" s="10">
        <f t="shared" si="7"/>
        <v>0</v>
      </c>
      <c r="AG28" s="10">
        <f t="shared" si="8"/>
        <v>24</v>
      </c>
      <c r="AH28" s="10">
        <v>0</v>
      </c>
      <c r="AI28" s="10">
        <f t="shared" si="35"/>
        <v>275.142578125</v>
      </c>
      <c r="AJ28" s="3"/>
      <c r="AK28" s="3">
        <f t="shared" si="50"/>
        <v>0</v>
      </c>
      <c r="AL28" s="5">
        <f t="shared" si="51"/>
        <v>0</v>
      </c>
      <c r="AM28" s="10">
        <f t="shared" si="52"/>
        <v>0</v>
      </c>
      <c r="AN28" s="4">
        <f t="shared" si="11"/>
        <v>1</v>
      </c>
      <c r="AO28" s="10">
        <f t="shared" si="53"/>
        <v>0</v>
      </c>
      <c r="AP28" s="10">
        <f t="shared" si="54"/>
        <v>0</v>
      </c>
      <c r="AQ28" s="10">
        <f t="shared" si="55"/>
        <v>0</v>
      </c>
      <c r="AR28" s="10">
        <f t="shared" si="40"/>
        <v>0</v>
      </c>
      <c r="AS28" s="10">
        <f t="shared" si="56"/>
        <v>0</v>
      </c>
      <c r="AT28" s="10">
        <f t="shared" si="57"/>
        <v>0</v>
      </c>
      <c r="AU28" s="10">
        <f t="shared" si="26"/>
        <v>0</v>
      </c>
      <c r="AW28" s="3">
        <f t="shared" si="41"/>
        <v>20</v>
      </c>
      <c r="AX28" s="5">
        <f t="shared" si="42"/>
        <v>28</v>
      </c>
      <c r="AY28" s="10">
        <f t="shared" si="43"/>
        <v>168</v>
      </c>
      <c r="AZ28" s="4">
        <f t="shared" si="15"/>
        <v>0</v>
      </c>
      <c r="BA28" s="10">
        <f t="shared" si="28"/>
        <v>0</v>
      </c>
      <c r="BB28" s="10">
        <f t="shared" si="44"/>
        <v>522.515625</v>
      </c>
      <c r="BC28" s="10">
        <f t="shared" si="45"/>
        <v>0</v>
      </c>
      <c r="BD28" s="10">
        <f t="shared" si="46"/>
        <v>261.2578125</v>
      </c>
      <c r="BE28" s="10">
        <f t="shared" si="47"/>
        <v>168</v>
      </c>
      <c r="BF28" s="10">
        <v>0</v>
      </c>
      <c r="BG28" s="10">
        <f t="shared" si="30"/>
        <v>1943.828125</v>
      </c>
      <c r="BJ28" s="2">
        <f t="shared" si="37"/>
        <v>20</v>
      </c>
      <c r="BK28" s="14">
        <v>0</v>
      </c>
    </row>
    <row r="29" spans="2:63" x14ac:dyDescent="0.25">
      <c r="I29" s="1"/>
      <c r="J29">
        <f t="shared" si="58"/>
        <v>21</v>
      </c>
      <c r="K29" s="5">
        <f t="shared" si="32"/>
        <v>28</v>
      </c>
      <c r="L29" s="10">
        <f t="shared" si="0"/>
        <v>168</v>
      </c>
      <c r="M29" s="4">
        <f t="shared" si="1"/>
        <v>0</v>
      </c>
      <c r="N29" s="10">
        <f t="shared" si="39"/>
        <v>0</v>
      </c>
      <c r="O29" s="10">
        <f t="shared" si="16"/>
        <v>522.515625</v>
      </c>
      <c r="P29" s="10">
        <f t="shared" si="17"/>
        <v>0</v>
      </c>
      <c r="Q29" s="10">
        <f t="shared" si="33"/>
        <v>261.2578125</v>
      </c>
      <c r="R29" s="10">
        <f t="shared" si="18"/>
        <v>168</v>
      </c>
      <c r="S29" s="10">
        <f t="shared" si="2"/>
        <v>0</v>
      </c>
      <c r="T29" s="13">
        <f t="shared" si="19"/>
        <v>2018.3046875</v>
      </c>
      <c r="U29" s="3"/>
      <c r="V29" s="3"/>
      <c r="W29" s="13">
        <f t="shared" si="3"/>
        <v>2410.970703125</v>
      </c>
      <c r="X29" s="11">
        <f t="shared" si="20"/>
        <v>32</v>
      </c>
      <c r="Y29" s="11"/>
      <c r="Z29" s="3">
        <f t="shared" si="21"/>
        <v>21</v>
      </c>
      <c r="AA29" s="5">
        <f t="shared" si="34"/>
        <v>4</v>
      </c>
      <c r="AB29" s="10">
        <f t="shared" si="4"/>
        <v>24</v>
      </c>
      <c r="AC29" s="4">
        <f t="shared" si="5"/>
        <v>0</v>
      </c>
      <c r="AD29" s="10">
        <f t="shared" si="6"/>
        <v>0</v>
      </c>
      <c r="AE29" s="10">
        <f t="shared" si="22"/>
        <v>69.55078125</v>
      </c>
      <c r="AF29" s="10">
        <f t="shared" si="7"/>
        <v>0</v>
      </c>
      <c r="AG29" s="10">
        <f t="shared" si="8"/>
        <v>24</v>
      </c>
      <c r="AH29" s="10">
        <v>0</v>
      </c>
      <c r="AI29" s="10">
        <f t="shared" si="35"/>
        <v>299.142578125</v>
      </c>
      <c r="AJ29" s="3"/>
      <c r="AK29" s="3">
        <f t="shared" si="50"/>
        <v>0</v>
      </c>
      <c r="AL29" s="5">
        <f t="shared" si="51"/>
        <v>0</v>
      </c>
      <c r="AM29" s="10">
        <f t="shared" si="52"/>
        <v>0</v>
      </c>
      <c r="AN29" s="4">
        <f t="shared" si="11"/>
        <v>1</v>
      </c>
      <c r="AO29" s="10">
        <f t="shared" si="53"/>
        <v>0</v>
      </c>
      <c r="AP29" s="10">
        <f t="shared" si="54"/>
        <v>0</v>
      </c>
      <c r="AQ29" s="10">
        <f t="shared" si="55"/>
        <v>0</v>
      </c>
      <c r="AR29" s="10">
        <f t="shared" si="40"/>
        <v>0</v>
      </c>
      <c r="AS29" s="10">
        <f t="shared" si="56"/>
        <v>0</v>
      </c>
      <c r="AT29" s="10">
        <f t="shared" si="57"/>
        <v>0</v>
      </c>
      <c r="AU29" s="10">
        <f t="shared" si="26"/>
        <v>0</v>
      </c>
      <c r="AW29" s="3">
        <f t="shared" si="41"/>
        <v>21</v>
      </c>
      <c r="AX29" s="5">
        <f t="shared" si="42"/>
        <v>28</v>
      </c>
      <c r="AY29" s="10">
        <f t="shared" si="43"/>
        <v>168</v>
      </c>
      <c r="AZ29" s="4">
        <f t="shared" si="15"/>
        <v>0</v>
      </c>
      <c r="BA29" s="10">
        <f t="shared" si="28"/>
        <v>0</v>
      </c>
      <c r="BB29" s="10">
        <f t="shared" si="44"/>
        <v>522.515625</v>
      </c>
      <c r="BC29" s="10">
        <f t="shared" si="45"/>
        <v>0</v>
      </c>
      <c r="BD29" s="10">
        <f t="shared" si="46"/>
        <v>261.2578125</v>
      </c>
      <c r="BE29" s="10">
        <f t="shared" si="47"/>
        <v>168</v>
      </c>
      <c r="BF29" s="10">
        <v>0</v>
      </c>
      <c r="BG29" s="10">
        <f t="shared" si="30"/>
        <v>2111.828125</v>
      </c>
      <c r="BJ29" s="2">
        <f t="shared" si="37"/>
        <v>21</v>
      </c>
      <c r="BK29" s="14">
        <v>0</v>
      </c>
    </row>
    <row r="30" spans="2:63" x14ac:dyDescent="0.25">
      <c r="I30" s="1"/>
      <c r="J30">
        <f t="shared" si="58"/>
        <v>22</v>
      </c>
      <c r="K30" s="5">
        <f t="shared" si="32"/>
        <v>28</v>
      </c>
      <c r="L30" s="10">
        <f t="shared" si="0"/>
        <v>168</v>
      </c>
      <c r="M30" s="4">
        <f t="shared" si="1"/>
        <v>0</v>
      </c>
      <c r="N30" s="10">
        <f t="shared" si="39"/>
        <v>0</v>
      </c>
      <c r="O30" s="10">
        <f t="shared" si="16"/>
        <v>522.515625</v>
      </c>
      <c r="P30" s="10">
        <f t="shared" si="17"/>
        <v>0</v>
      </c>
      <c r="Q30" s="10">
        <f t="shared" si="33"/>
        <v>261.2578125</v>
      </c>
      <c r="R30" s="10">
        <f t="shared" si="18"/>
        <v>168</v>
      </c>
      <c r="S30" s="10">
        <f t="shared" si="2"/>
        <v>0</v>
      </c>
      <c r="T30" s="13">
        <f t="shared" si="19"/>
        <v>2186.3046875</v>
      </c>
      <c r="U30" s="3"/>
      <c r="V30" s="3"/>
      <c r="W30" s="13">
        <f t="shared" si="3"/>
        <v>2602.970703125</v>
      </c>
      <c r="X30" s="11">
        <f t="shared" si="20"/>
        <v>32</v>
      </c>
      <c r="Y30" s="11"/>
      <c r="Z30" s="3">
        <f t="shared" si="21"/>
        <v>22</v>
      </c>
      <c r="AA30" s="5">
        <f t="shared" si="34"/>
        <v>4</v>
      </c>
      <c r="AB30" s="10">
        <f t="shared" si="4"/>
        <v>24</v>
      </c>
      <c r="AC30" s="4">
        <f t="shared" si="5"/>
        <v>0</v>
      </c>
      <c r="AD30" s="10">
        <f t="shared" si="6"/>
        <v>0</v>
      </c>
      <c r="AE30" s="10">
        <f t="shared" si="22"/>
        <v>69.55078125</v>
      </c>
      <c r="AF30" s="10">
        <f t="shared" si="7"/>
        <v>0</v>
      </c>
      <c r="AG30" s="10">
        <f t="shared" si="8"/>
        <v>24</v>
      </c>
      <c r="AH30" s="10">
        <v>0</v>
      </c>
      <c r="AI30" s="10">
        <f t="shared" si="35"/>
        <v>323.142578125</v>
      </c>
      <c r="AJ30" s="3"/>
      <c r="AK30" s="3">
        <f t="shared" si="50"/>
        <v>0</v>
      </c>
      <c r="AL30" s="5">
        <f t="shared" si="51"/>
        <v>0</v>
      </c>
      <c r="AM30" s="10">
        <f t="shared" si="52"/>
        <v>0</v>
      </c>
      <c r="AN30" s="4">
        <f t="shared" si="11"/>
        <v>1</v>
      </c>
      <c r="AO30" s="10">
        <f t="shared" si="53"/>
        <v>0</v>
      </c>
      <c r="AP30" s="10">
        <f t="shared" si="54"/>
        <v>0</v>
      </c>
      <c r="AQ30" s="10">
        <f t="shared" si="55"/>
        <v>0</v>
      </c>
      <c r="AR30" s="10">
        <f t="shared" si="40"/>
        <v>0</v>
      </c>
      <c r="AS30" s="10">
        <f t="shared" si="56"/>
        <v>0</v>
      </c>
      <c r="AT30" s="10">
        <f t="shared" si="57"/>
        <v>0</v>
      </c>
      <c r="AU30" s="10">
        <f t="shared" si="26"/>
        <v>0</v>
      </c>
      <c r="AW30" s="3">
        <f t="shared" si="41"/>
        <v>22</v>
      </c>
      <c r="AX30" s="5">
        <f t="shared" si="42"/>
        <v>28</v>
      </c>
      <c r="AY30" s="10">
        <f t="shared" si="43"/>
        <v>168</v>
      </c>
      <c r="AZ30" s="4">
        <f t="shared" si="15"/>
        <v>0</v>
      </c>
      <c r="BA30" s="10">
        <f t="shared" si="28"/>
        <v>0</v>
      </c>
      <c r="BB30" s="10">
        <f t="shared" si="44"/>
        <v>522.515625</v>
      </c>
      <c r="BC30" s="10">
        <f t="shared" si="45"/>
        <v>0</v>
      </c>
      <c r="BD30" s="10">
        <f t="shared" si="46"/>
        <v>261.2578125</v>
      </c>
      <c r="BE30" s="10">
        <f t="shared" si="47"/>
        <v>168</v>
      </c>
      <c r="BF30" s="10">
        <v>0</v>
      </c>
      <c r="BG30" s="10">
        <f t="shared" si="30"/>
        <v>2279.828125</v>
      </c>
      <c r="BJ30" s="2">
        <f t="shared" si="37"/>
        <v>22</v>
      </c>
      <c r="BK30" s="14">
        <v>0</v>
      </c>
    </row>
    <row r="31" spans="2:63" x14ac:dyDescent="0.25">
      <c r="I31" s="1"/>
      <c r="J31">
        <f t="shared" si="58"/>
        <v>23</v>
      </c>
      <c r="K31" s="5">
        <f t="shared" si="32"/>
        <v>28</v>
      </c>
      <c r="L31" s="10">
        <f t="shared" si="0"/>
        <v>168</v>
      </c>
      <c r="M31" s="4">
        <f t="shared" si="1"/>
        <v>0</v>
      </c>
      <c r="N31" s="10">
        <f t="shared" si="39"/>
        <v>0</v>
      </c>
      <c r="O31" s="10">
        <f t="shared" si="16"/>
        <v>522.515625</v>
      </c>
      <c r="P31" s="10">
        <f t="shared" si="17"/>
        <v>0</v>
      </c>
      <c r="Q31" s="10">
        <f t="shared" si="33"/>
        <v>261.2578125</v>
      </c>
      <c r="R31" s="10">
        <f t="shared" si="18"/>
        <v>168</v>
      </c>
      <c r="S31" s="10">
        <f t="shared" si="2"/>
        <v>0</v>
      </c>
      <c r="T31" s="13">
        <f t="shared" si="19"/>
        <v>2354.3046875</v>
      </c>
      <c r="U31" s="3"/>
      <c r="V31" s="3"/>
      <c r="W31" s="13">
        <f t="shared" si="3"/>
        <v>2794.970703125</v>
      </c>
      <c r="X31" s="11">
        <f t="shared" si="20"/>
        <v>32</v>
      </c>
      <c r="Y31" s="11"/>
      <c r="Z31" s="3">
        <f t="shared" si="21"/>
        <v>23</v>
      </c>
      <c r="AA31" s="5">
        <f t="shared" si="34"/>
        <v>4</v>
      </c>
      <c r="AB31" s="10">
        <f t="shared" si="4"/>
        <v>24</v>
      </c>
      <c r="AC31" s="4">
        <f t="shared" si="5"/>
        <v>0</v>
      </c>
      <c r="AD31" s="10">
        <f t="shared" si="6"/>
        <v>0</v>
      </c>
      <c r="AE31" s="10">
        <f t="shared" si="22"/>
        <v>69.55078125</v>
      </c>
      <c r="AF31" s="10">
        <f t="shared" si="7"/>
        <v>0</v>
      </c>
      <c r="AG31" s="10">
        <f t="shared" si="8"/>
        <v>24</v>
      </c>
      <c r="AH31" s="10">
        <v>0</v>
      </c>
      <c r="AI31" s="10">
        <f t="shared" si="35"/>
        <v>347.142578125</v>
      </c>
      <c r="AJ31" s="3"/>
      <c r="AK31" s="3">
        <f t="shared" si="50"/>
        <v>0</v>
      </c>
      <c r="AL31" s="5">
        <f t="shared" si="51"/>
        <v>0</v>
      </c>
      <c r="AM31" s="10">
        <f t="shared" si="52"/>
        <v>0</v>
      </c>
      <c r="AN31" s="4">
        <f t="shared" si="11"/>
        <v>1</v>
      </c>
      <c r="AO31" s="10">
        <f t="shared" si="53"/>
        <v>0</v>
      </c>
      <c r="AP31" s="10">
        <f t="shared" si="54"/>
        <v>0</v>
      </c>
      <c r="AQ31" s="10">
        <f t="shared" si="55"/>
        <v>0</v>
      </c>
      <c r="AR31" s="10">
        <f t="shared" si="40"/>
        <v>0</v>
      </c>
      <c r="AS31" s="10">
        <f t="shared" si="56"/>
        <v>0</v>
      </c>
      <c r="AT31" s="10">
        <f t="shared" si="57"/>
        <v>0</v>
      </c>
      <c r="AU31" s="10">
        <f t="shared" si="26"/>
        <v>0</v>
      </c>
      <c r="AW31" s="3">
        <f t="shared" si="41"/>
        <v>23</v>
      </c>
      <c r="AX31" s="5">
        <f t="shared" si="42"/>
        <v>28</v>
      </c>
      <c r="AY31" s="10">
        <f t="shared" si="43"/>
        <v>168</v>
      </c>
      <c r="AZ31" s="4">
        <f t="shared" si="15"/>
        <v>0</v>
      </c>
      <c r="BA31" s="10">
        <f t="shared" si="28"/>
        <v>0</v>
      </c>
      <c r="BB31" s="10">
        <f t="shared" si="44"/>
        <v>522.515625</v>
      </c>
      <c r="BC31" s="10">
        <f t="shared" si="45"/>
        <v>0</v>
      </c>
      <c r="BD31" s="10">
        <f t="shared" si="46"/>
        <v>261.2578125</v>
      </c>
      <c r="BE31" s="10">
        <f t="shared" si="47"/>
        <v>168</v>
      </c>
      <c r="BF31" s="10">
        <v>0</v>
      </c>
      <c r="BG31" s="10">
        <f t="shared" si="30"/>
        <v>2447.828125</v>
      </c>
      <c r="BJ31" s="2">
        <f t="shared" si="37"/>
        <v>23</v>
      </c>
      <c r="BK31" s="14">
        <v>0</v>
      </c>
    </row>
    <row r="32" spans="2:63" x14ac:dyDescent="0.25">
      <c r="I32" s="1"/>
      <c r="J32">
        <f t="shared" si="58"/>
        <v>24</v>
      </c>
      <c r="K32" s="5">
        <f t="shared" si="32"/>
        <v>28</v>
      </c>
      <c r="L32" s="10">
        <f t="shared" si="0"/>
        <v>168</v>
      </c>
      <c r="M32" s="4">
        <f t="shared" si="1"/>
        <v>0</v>
      </c>
      <c r="N32" s="10">
        <f t="shared" si="39"/>
        <v>0</v>
      </c>
      <c r="O32" s="10">
        <f t="shared" si="16"/>
        <v>522.515625</v>
      </c>
      <c r="P32" s="10">
        <f t="shared" si="17"/>
        <v>0</v>
      </c>
      <c r="Q32" s="10">
        <f t="shared" si="33"/>
        <v>261.2578125</v>
      </c>
      <c r="R32" s="10">
        <f t="shared" si="18"/>
        <v>168</v>
      </c>
      <c r="S32" s="10">
        <f t="shared" si="2"/>
        <v>0</v>
      </c>
      <c r="T32" s="13">
        <f t="shared" si="19"/>
        <v>2522.3046875</v>
      </c>
      <c r="U32" s="3"/>
      <c r="V32" s="3"/>
      <c r="W32" s="13">
        <f t="shared" si="3"/>
        <v>2986.970703125</v>
      </c>
      <c r="X32" s="11">
        <f t="shared" si="20"/>
        <v>32</v>
      </c>
      <c r="Y32" s="11"/>
      <c r="Z32" s="3">
        <f t="shared" si="21"/>
        <v>24</v>
      </c>
      <c r="AA32" s="5">
        <f t="shared" si="34"/>
        <v>4</v>
      </c>
      <c r="AB32" s="10">
        <f t="shared" si="4"/>
        <v>24</v>
      </c>
      <c r="AC32" s="4">
        <f t="shared" si="5"/>
        <v>0</v>
      </c>
      <c r="AD32" s="10">
        <f t="shared" si="6"/>
        <v>0</v>
      </c>
      <c r="AE32" s="10">
        <f t="shared" si="22"/>
        <v>69.55078125</v>
      </c>
      <c r="AF32" s="10">
        <f t="shared" si="7"/>
        <v>0</v>
      </c>
      <c r="AG32" s="10">
        <f t="shared" si="8"/>
        <v>24</v>
      </c>
      <c r="AH32" s="10">
        <v>0</v>
      </c>
      <c r="AI32" s="10">
        <f t="shared" si="35"/>
        <v>371.142578125</v>
      </c>
      <c r="AJ32" s="3"/>
      <c r="AK32" s="3">
        <f t="shared" si="50"/>
        <v>0</v>
      </c>
      <c r="AL32" s="5">
        <f t="shared" si="51"/>
        <v>0</v>
      </c>
      <c r="AM32" s="10">
        <f t="shared" si="52"/>
        <v>0</v>
      </c>
      <c r="AN32" s="4">
        <f t="shared" si="11"/>
        <v>1</v>
      </c>
      <c r="AO32" s="10">
        <f t="shared" si="53"/>
        <v>0</v>
      </c>
      <c r="AP32" s="10">
        <f t="shared" si="54"/>
        <v>0</v>
      </c>
      <c r="AQ32" s="10">
        <f t="shared" si="55"/>
        <v>0</v>
      </c>
      <c r="AR32" s="10">
        <f t="shared" si="40"/>
        <v>0</v>
      </c>
      <c r="AS32" s="10">
        <f t="shared" si="56"/>
        <v>0</v>
      </c>
      <c r="AT32" s="10">
        <f t="shared" si="57"/>
        <v>0</v>
      </c>
      <c r="AU32" s="10">
        <f t="shared" si="26"/>
        <v>0</v>
      </c>
      <c r="AW32" s="3">
        <f t="shared" si="41"/>
        <v>24</v>
      </c>
      <c r="AX32" s="5">
        <f t="shared" si="42"/>
        <v>28</v>
      </c>
      <c r="AY32" s="10">
        <f t="shared" si="43"/>
        <v>168</v>
      </c>
      <c r="AZ32" s="4">
        <f t="shared" si="15"/>
        <v>0</v>
      </c>
      <c r="BA32" s="10">
        <f t="shared" si="28"/>
        <v>0</v>
      </c>
      <c r="BB32" s="10">
        <f t="shared" si="44"/>
        <v>522.515625</v>
      </c>
      <c r="BC32" s="10">
        <f t="shared" si="45"/>
        <v>0</v>
      </c>
      <c r="BD32" s="10">
        <f t="shared" si="46"/>
        <v>261.2578125</v>
      </c>
      <c r="BE32" s="10">
        <f t="shared" si="47"/>
        <v>168</v>
      </c>
      <c r="BF32" s="10">
        <v>0</v>
      </c>
      <c r="BG32" s="10">
        <f t="shared" si="30"/>
        <v>2615.828125</v>
      </c>
      <c r="BJ32" s="2">
        <f t="shared" si="37"/>
        <v>24</v>
      </c>
      <c r="BK32" s="14">
        <v>0</v>
      </c>
    </row>
    <row r="33" spans="9:63" x14ac:dyDescent="0.25">
      <c r="I33" s="1"/>
      <c r="J33">
        <f t="shared" si="58"/>
        <v>25</v>
      </c>
      <c r="K33" s="5">
        <f t="shared" si="32"/>
        <v>28</v>
      </c>
      <c r="L33" s="10">
        <f t="shared" si="0"/>
        <v>168</v>
      </c>
      <c r="M33" s="4">
        <f t="shared" si="1"/>
        <v>0</v>
      </c>
      <c r="N33" s="10">
        <f t="shared" si="39"/>
        <v>0</v>
      </c>
      <c r="O33" s="10">
        <f t="shared" si="16"/>
        <v>522.515625</v>
      </c>
      <c r="P33" s="10">
        <f t="shared" si="17"/>
        <v>0</v>
      </c>
      <c r="Q33" s="10">
        <f t="shared" si="33"/>
        <v>261.2578125</v>
      </c>
      <c r="R33" s="10">
        <f t="shared" si="18"/>
        <v>168</v>
      </c>
      <c r="S33" s="10">
        <f t="shared" si="2"/>
        <v>0</v>
      </c>
      <c r="T33" s="13">
        <f t="shared" si="19"/>
        <v>2690.3046875</v>
      </c>
      <c r="U33" s="3"/>
      <c r="V33" s="3"/>
      <c r="W33" s="13">
        <f t="shared" si="3"/>
        <v>3178.970703125</v>
      </c>
      <c r="X33" s="11">
        <f t="shared" si="20"/>
        <v>32</v>
      </c>
      <c r="Y33" s="11"/>
      <c r="Z33" s="3">
        <f t="shared" si="21"/>
        <v>25</v>
      </c>
      <c r="AA33" s="5">
        <f t="shared" si="34"/>
        <v>4</v>
      </c>
      <c r="AB33" s="10">
        <f t="shared" si="4"/>
        <v>24</v>
      </c>
      <c r="AC33" s="4">
        <f t="shared" si="5"/>
        <v>0</v>
      </c>
      <c r="AD33" s="10">
        <f t="shared" si="6"/>
        <v>0</v>
      </c>
      <c r="AE33" s="10">
        <f t="shared" si="22"/>
        <v>69.55078125</v>
      </c>
      <c r="AF33" s="10">
        <f t="shared" si="7"/>
        <v>0</v>
      </c>
      <c r="AG33" s="10">
        <f t="shared" si="8"/>
        <v>24</v>
      </c>
      <c r="AH33" s="10">
        <v>0</v>
      </c>
      <c r="AI33" s="10">
        <f t="shared" si="35"/>
        <v>395.142578125</v>
      </c>
      <c r="AJ33" s="3"/>
      <c r="AK33" s="3">
        <f t="shared" si="50"/>
        <v>0</v>
      </c>
      <c r="AL33" s="5">
        <f t="shared" si="51"/>
        <v>0</v>
      </c>
      <c r="AM33" s="10">
        <f t="shared" si="52"/>
        <v>0</v>
      </c>
      <c r="AN33" s="4">
        <f t="shared" si="11"/>
        <v>1</v>
      </c>
      <c r="AO33" s="10">
        <f t="shared" si="53"/>
        <v>0</v>
      </c>
      <c r="AP33" s="10">
        <f t="shared" si="54"/>
        <v>0</v>
      </c>
      <c r="AQ33" s="10">
        <f t="shared" si="55"/>
        <v>0</v>
      </c>
      <c r="AR33" s="10">
        <f t="shared" si="40"/>
        <v>0</v>
      </c>
      <c r="AS33" s="10">
        <f t="shared" si="56"/>
        <v>0</v>
      </c>
      <c r="AT33" s="10">
        <f t="shared" si="57"/>
        <v>0</v>
      </c>
      <c r="AU33" s="10">
        <f t="shared" si="26"/>
        <v>0</v>
      </c>
      <c r="AW33" s="3">
        <f t="shared" si="41"/>
        <v>25</v>
      </c>
      <c r="AX33" s="5">
        <f t="shared" si="42"/>
        <v>28</v>
      </c>
      <c r="AY33" s="10">
        <f t="shared" si="43"/>
        <v>168</v>
      </c>
      <c r="AZ33" s="4">
        <f t="shared" si="15"/>
        <v>0</v>
      </c>
      <c r="BA33" s="10">
        <f t="shared" si="28"/>
        <v>0</v>
      </c>
      <c r="BB33" s="10">
        <f t="shared" si="44"/>
        <v>522.515625</v>
      </c>
      <c r="BC33" s="10">
        <f t="shared" si="45"/>
        <v>0</v>
      </c>
      <c r="BD33" s="10">
        <f t="shared" si="46"/>
        <v>261.2578125</v>
      </c>
      <c r="BE33" s="10">
        <f t="shared" si="47"/>
        <v>168</v>
      </c>
      <c r="BF33" s="10">
        <v>0</v>
      </c>
      <c r="BG33" s="10">
        <f t="shared" si="30"/>
        <v>2783.828125</v>
      </c>
      <c r="BJ33" s="2">
        <f t="shared" si="37"/>
        <v>25</v>
      </c>
      <c r="BK33" s="14">
        <v>0</v>
      </c>
    </row>
    <row r="34" spans="9:63" x14ac:dyDescent="0.25">
      <c r="I34" s="1"/>
      <c r="J34">
        <f t="shared" si="58"/>
        <v>26</v>
      </c>
      <c r="K34" s="5">
        <f t="shared" si="32"/>
        <v>28</v>
      </c>
      <c r="L34" s="10">
        <f t="shared" si="0"/>
        <v>168</v>
      </c>
      <c r="M34" s="4">
        <f t="shared" si="1"/>
        <v>0</v>
      </c>
      <c r="N34" s="10">
        <f t="shared" si="39"/>
        <v>0</v>
      </c>
      <c r="O34" s="10">
        <f t="shared" si="16"/>
        <v>522.515625</v>
      </c>
      <c r="P34" s="10">
        <f t="shared" si="17"/>
        <v>0</v>
      </c>
      <c r="Q34" s="10">
        <f t="shared" si="33"/>
        <v>261.2578125</v>
      </c>
      <c r="R34" s="10">
        <f t="shared" si="18"/>
        <v>168</v>
      </c>
      <c r="S34" s="10">
        <f t="shared" si="2"/>
        <v>0</v>
      </c>
      <c r="T34" s="13">
        <f t="shared" si="19"/>
        <v>2858.3046875</v>
      </c>
      <c r="U34" s="3"/>
      <c r="V34" s="3"/>
      <c r="W34" s="13">
        <f t="shared" si="3"/>
        <v>3370.970703125</v>
      </c>
      <c r="X34" s="11">
        <f t="shared" si="20"/>
        <v>32</v>
      </c>
      <c r="Y34" s="11"/>
      <c r="Z34" s="3">
        <f t="shared" si="21"/>
        <v>26</v>
      </c>
      <c r="AA34" s="5">
        <f t="shared" si="34"/>
        <v>4</v>
      </c>
      <c r="AB34" s="10">
        <f t="shared" si="4"/>
        <v>24</v>
      </c>
      <c r="AC34" s="4">
        <f t="shared" si="5"/>
        <v>0</v>
      </c>
      <c r="AD34" s="10">
        <f t="shared" si="6"/>
        <v>0</v>
      </c>
      <c r="AE34" s="10">
        <f t="shared" si="22"/>
        <v>69.55078125</v>
      </c>
      <c r="AF34" s="10">
        <f t="shared" si="7"/>
        <v>0</v>
      </c>
      <c r="AG34" s="10">
        <f t="shared" si="8"/>
        <v>24</v>
      </c>
      <c r="AH34" s="10">
        <v>0</v>
      </c>
      <c r="AI34" s="10">
        <f t="shared" si="35"/>
        <v>419.142578125</v>
      </c>
      <c r="AJ34" s="3"/>
      <c r="AK34" s="3">
        <f t="shared" si="50"/>
        <v>0</v>
      </c>
      <c r="AL34" s="5">
        <f t="shared" si="51"/>
        <v>0</v>
      </c>
      <c r="AM34" s="10">
        <f t="shared" si="52"/>
        <v>0</v>
      </c>
      <c r="AN34" s="4">
        <f t="shared" si="11"/>
        <v>1</v>
      </c>
      <c r="AO34" s="10">
        <f t="shared" si="53"/>
        <v>0</v>
      </c>
      <c r="AP34" s="10">
        <f t="shared" si="54"/>
        <v>0</v>
      </c>
      <c r="AQ34" s="10">
        <f t="shared" si="55"/>
        <v>0</v>
      </c>
      <c r="AR34" s="10">
        <f t="shared" si="40"/>
        <v>0</v>
      </c>
      <c r="AS34" s="10">
        <f t="shared" si="56"/>
        <v>0</v>
      </c>
      <c r="AT34" s="10">
        <f t="shared" si="57"/>
        <v>0</v>
      </c>
      <c r="AU34" s="10">
        <f t="shared" si="26"/>
        <v>0</v>
      </c>
      <c r="AW34" s="3">
        <f t="shared" si="41"/>
        <v>26</v>
      </c>
      <c r="AX34" s="5">
        <f t="shared" si="42"/>
        <v>28</v>
      </c>
      <c r="AY34" s="10">
        <f t="shared" si="43"/>
        <v>168</v>
      </c>
      <c r="AZ34" s="4">
        <f t="shared" si="15"/>
        <v>0</v>
      </c>
      <c r="BA34" s="10">
        <f t="shared" si="28"/>
        <v>0</v>
      </c>
      <c r="BB34" s="10">
        <f t="shared" si="44"/>
        <v>522.515625</v>
      </c>
      <c r="BC34" s="10">
        <f t="shared" si="45"/>
        <v>0</v>
      </c>
      <c r="BD34" s="10">
        <f t="shared" si="46"/>
        <v>261.2578125</v>
      </c>
      <c r="BE34" s="10">
        <f t="shared" si="47"/>
        <v>168</v>
      </c>
      <c r="BF34" s="10">
        <v>0</v>
      </c>
      <c r="BG34" s="10">
        <f t="shared" si="30"/>
        <v>2951.828125</v>
      </c>
      <c r="BJ34" s="2">
        <f t="shared" si="37"/>
        <v>26</v>
      </c>
      <c r="BK34" s="14">
        <v>0</v>
      </c>
    </row>
    <row r="35" spans="9:63" x14ac:dyDescent="0.25">
      <c r="I35" s="1"/>
      <c r="J35">
        <f t="shared" si="58"/>
        <v>27</v>
      </c>
      <c r="K35" s="5">
        <f t="shared" si="32"/>
        <v>28</v>
      </c>
      <c r="L35" s="10">
        <f t="shared" si="0"/>
        <v>168</v>
      </c>
      <c r="M35" s="4">
        <f t="shared" si="1"/>
        <v>0</v>
      </c>
      <c r="N35" s="10">
        <f t="shared" si="39"/>
        <v>0</v>
      </c>
      <c r="O35" s="10">
        <f t="shared" si="16"/>
        <v>522.515625</v>
      </c>
      <c r="P35" s="10">
        <f t="shared" si="17"/>
        <v>0</v>
      </c>
      <c r="Q35" s="10">
        <f t="shared" si="33"/>
        <v>261.2578125</v>
      </c>
      <c r="R35" s="10">
        <f t="shared" si="18"/>
        <v>168</v>
      </c>
      <c r="S35" s="10">
        <f t="shared" si="2"/>
        <v>0</v>
      </c>
      <c r="T35" s="13">
        <f t="shared" si="19"/>
        <v>3026.3046875</v>
      </c>
      <c r="U35" s="3"/>
      <c r="V35" s="3"/>
      <c r="W35" s="13">
        <f t="shared" si="3"/>
        <v>3562.970703125</v>
      </c>
      <c r="X35" s="11">
        <f t="shared" si="20"/>
        <v>32</v>
      </c>
      <c r="Y35" s="11"/>
      <c r="Z35" s="3">
        <f t="shared" si="21"/>
        <v>27</v>
      </c>
      <c r="AA35" s="5">
        <f t="shared" si="34"/>
        <v>4</v>
      </c>
      <c r="AB35" s="10">
        <f t="shared" si="4"/>
        <v>24</v>
      </c>
      <c r="AC35" s="4">
        <f t="shared" si="5"/>
        <v>0</v>
      </c>
      <c r="AD35" s="10">
        <f t="shared" si="6"/>
        <v>0</v>
      </c>
      <c r="AE35" s="10">
        <f t="shared" si="22"/>
        <v>69.55078125</v>
      </c>
      <c r="AF35" s="10">
        <f t="shared" si="7"/>
        <v>0</v>
      </c>
      <c r="AG35" s="10">
        <f t="shared" si="8"/>
        <v>24</v>
      </c>
      <c r="AH35" s="10">
        <v>0</v>
      </c>
      <c r="AI35" s="10">
        <f t="shared" si="35"/>
        <v>443.142578125</v>
      </c>
      <c r="AJ35" s="3"/>
      <c r="AK35" s="3">
        <f t="shared" si="50"/>
        <v>0</v>
      </c>
      <c r="AL35" s="5">
        <f t="shared" si="51"/>
        <v>0</v>
      </c>
      <c r="AM35" s="10">
        <f t="shared" si="52"/>
        <v>0</v>
      </c>
      <c r="AN35" s="4">
        <f t="shared" si="11"/>
        <v>1</v>
      </c>
      <c r="AO35" s="10">
        <f t="shared" si="53"/>
        <v>0</v>
      </c>
      <c r="AP35" s="10">
        <f t="shared" si="54"/>
        <v>0</v>
      </c>
      <c r="AQ35" s="10">
        <f t="shared" si="55"/>
        <v>0</v>
      </c>
      <c r="AR35" s="10">
        <f t="shared" si="40"/>
        <v>0</v>
      </c>
      <c r="AS35" s="10">
        <f t="shared" si="56"/>
        <v>0</v>
      </c>
      <c r="AT35" s="10">
        <f t="shared" si="57"/>
        <v>0</v>
      </c>
      <c r="AU35" s="10">
        <f t="shared" si="26"/>
        <v>0</v>
      </c>
      <c r="AW35" s="3">
        <f t="shared" si="41"/>
        <v>27</v>
      </c>
      <c r="AX35" s="5">
        <f t="shared" si="42"/>
        <v>28</v>
      </c>
      <c r="AY35" s="10">
        <f t="shared" si="43"/>
        <v>168</v>
      </c>
      <c r="AZ35" s="4">
        <f t="shared" si="15"/>
        <v>0</v>
      </c>
      <c r="BA35" s="10">
        <f t="shared" si="28"/>
        <v>0</v>
      </c>
      <c r="BB35" s="10">
        <f t="shared" si="44"/>
        <v>522.515625</v>
      </c>
      <c r="BC35" s="10">
        <f t="shared" si="45"/>
        <v>0</v>
      </c>
      <c r="BD35" s="10">
        <f t="shared" si="46"/>
        <v>261.2578125</v>
      </c>
      <c r="BE35" s="10">
        <f t="shared" si="47"/>
        <v>168</v>
      </c>
      <c r="BF35" s="10">
        <v>0</v>
      </c>
      <c r="BG35" s="10">
        <f t="shared" si="30"/>
        <v>3119.828125</v>
      </c>
      <c r="BJ35" s="2">
        <f t="shared" si="37"/>
        <v>27</v>
      </c>
      <c r="BK35" s="14">
        <v>0</v>
      </c>
    </row>
    <row r="36" spans="9:63" x14ac:dyDescent="0.25">
      <c r="I36" s="1"/>
      <c r="J36">
        <f t="shared" si="58"/>
        <v>28</v>
      </c>
      <c r="K36" s="5">
        <f t="shared" si="32"/>
        <v>28</v>
      </c>
      <c r="L36" s="10">
        <f t="shared" si="0"/>
        <v>168</v>
      </c>
      <c r="M36" s="4">
        <f t="shared" si="1"/>
        <v>0</v>
      </c>
      <c r="N36" s="10">
        <f t="shared" si="39"/>
        <v>0</v>
      </c>
      <c r="O36" s="10">
        <f t="shared" si="16"/>
        <v>522.515625</v>
      </c>
      <c r="P36" s="10">
        <f t="shared" si="17"/>
        <v>0</v>
      </c>
      <c r="Q36" s="10">
        <f t="shared" si="33"/>
        <v>261.2578125</v>
      </c>
      <c r="R36" s="10">
        <f t="shared" si="18"/>
        <v>168</v>
      </c>
      <c r="S36" s="10">
        <f t="shared" si="2"/>
        <v>0</v>
      </c>
      <c r="T36" s="13">
        <f t="shared" si="19"/>
        <v>3194.3046875</v>
      </c>
      <c r="U36" s="3"/>
      <c r="V36" s="3"/>
      <c r="W36" s="13">
        <f t="shared" si="3"/>
        <v>3754.970703125</v>
      </c>
      <c r="X36" s="11">
        <f t="shared" si="20"/>
        <v>32</v>
      </c>
      <c r="Y36" s="11"/>
      <c r="Z36" s="3">
        <f t="shared" si="21"/>
        <v>28</v>
      </c>
      <c r="AA36" s="5">
        <f t="shared" si="34"/>
        <v>4</v>
      </c>
      <c r="AB36" s="10">
        <f t="shared" si="4"/>
        <v>24</v>
      </c>
      <c r="AC36" s="4">
        <f t="shared" si="5"/>
        <v>0</v>
      </c>
      <c r="AD36" s="10">
        <f t="shared" si="6"/>
        <v>0</v>
      </c>
      <c r="AE36" s="10">
        <f t="shared" si="22"/>
        <v>69.55078125</v>
      </c>
      <c r="AF36" s="10">
        <f t="shared" si="7"/>
        <v>0</v>
      </c>
      <c r="AG36" s="10">
        <f t="shared" si="8"/>
        <v>24</v>
      </c>
      <c r="AH36" s="10">
        <v>0</v>
      </c>
      <c r="AI36" s="10">
        <f t="shared" si="35"/>
        <v>467.142578125</v>
      </c>
      <c r="AJ36" s="3"/>
      <c r="AK36" s="3">
        <f t="shared" si="50"/>
        <v>0</v>
      </c>
      <c r="AL36" s="5">
        <f t="shared" si="51"/>
        <v>0</v>
      </c>
      <c r="AM36" s="10">
        <f t="shared" si="52"/>
        <v>0</v>
      </c>
      <c r="AN36" s="4">
        <f t="shared" si="11"/>
        <v>1</v>
      </c>
      <c r="AO36" s="10">
        <f t="shared" si="53"/>
        <v>0</v>
      </c>
      <c r="AP36" s="10">
        <f t="shared" si="54"/>
        <v>0</v>
      </c>
      <c r="AQ36" s="10">
        <f t="shared" si="55"/>
        <v>0</v>
      </c>
      <c r="AR36" s="10">
        <f t="shared" si="40"/>
        <v>0</v>
      </c>
      <c r="AS36" s="10">
        <f t="shared" si="56"/>
        <v>0</v>
      </c>
      <c r="AT36" s="10">
        <f t="shared" si="57"/>
        <v>0</v>
      </c>
      <c r="AU36" s="10">
        <f t="shared" si="26"/>
        <v>0</v>
      </c>
      <c r="AW36" s="3">
        <f t="shared" si="41"/>
        <v>28</v>
      </c>
      <c r="AX36" s="5">
        <f t="shared" si="42"/>
        <v>28</v>
      </c>
      <c r="AY36" s="10">
        <f t="shared" si="43"/>
        <v>168</v>
      </c>
      <c r="AZ36" s="4">
        <f t="shared" si="15"/>
        <v>0</v>
      </c>
      <c r="BA36" s="10">
        <f t="shared" si="28"/>
        <v>0</v>
      </c>
      <c r="BB36" s="10">
        <f t="shared" si="44"/>
        <v>522.515625</v>
      </c>
      <c r="BC36" s="10">
        <f t="shared" si="45"/>
        <v>0</v>
      </c>
      <c r="BD36" s="10">
        <f t="shared" si="46"/>
        <v>261.2578125</v>
      </c>
      <c r="BE36" s="10">
        <f t="shared" si="47"/>
        <v>168</v>
      </c>
      <c r="BF36" s="10">
        <v>0</v>
      </c>
      <c r="BG36" s="10">
        <f t="shared" si="30"/>
        <v>3287.828125</v>
      </c>
      <c r="BJ36" s="2">
        <f t="shared" si="37"/>
        <v>28</v>
      </c>
      <c r="BK36" s="14">
        <v>0</v>
      </c>
    </row>
    <row r="37" spans="9:63" x14ac:dyDescent="0.25">
      <c r="I37" s="1"/>
      <c r="J37">
        <f t="shared" si="58"/>
        <v>29</v>
      </c>
      <c r="K37" s="5">
        <f t="shared" si="32"/>
        <v>28</v>
      </c>
      <c r="L37" s="10">
        <f t="shared" si="0"/>
        <v>168</v>
      </c>
      <c r="M37" s="4">
        <f t="shared" si="1"/>
        <v>0</v>
      </c>
      <c r="N37" s="10">
        <f t="shared" si="39"/>
        <v>0</v>
      </c>
      <c r="O37" s="10">
        <f t="shared" si="16"/>
        <v>522.515625</v>
      </c>
      <c r="P37" s="10">
        <f t="shared" si="17"/>
        <v>0</v>
      </c>
      <c r="Q37" s="10">
        <f t="shared" si="33"/>
        <v>261.2578125</v>
      </c>
      <c r="R37" s="10">
        <f t="shared" si="18"/>
        <v>168</v>
      </c>
      <c r="S37" s="10">
        <f t="shared" si="2"/>
        <v>0</v>
      </c>
      <c r="T37" s="13">
        <f t="shared" si="19"/>
        <v>3362.3046875</v>
      </c>
      <c r="U37" s="3"/>
      <c r="V37" s="3"/>
      <c r="W37" s="13">
        <f t="shared" si="3"/>
        <v>3946.970703125</v>
      </c>
      <c r="X37" s="11">
        <f t="shared" si="20"/>
        <v>32</v>
      </c>
      <c r="Y37" s="11"/>
      <c r="Z37" s="3">
        <f t="shared" si="21"/>
        <v>29</v>
      </c>
      <c r="AA37" s="5">
        <f t="shared" si="34"/>
        <v>4</v>
      </c>
      <c r="AB37" s="10">
        <f t="shared" si="4"/>
        <v>24</v>
      </c>
      <c r="AC37" s="4">
        <f t="shared" si="5"/>
        <v>0</v>
      </c>
      <c r="AD37" s="10">
        <f t="shared" si="6"/>
        <v>0</v>
      </c>
      <c r="AE37" s="10">
        <f t="shared" si="22"/>
        <v>69.55078125</v>
      </c>
      <c r="AF37" s="10">
        <f t="shared" si="7"/>
        <v>0</v>
      </c>
      <c r="AG37" s="10">
        <f t="shared" si="8"/>
        <v>24</v>
      </c>
      <c r="AH37" s="10">
        <v>0</v>
      </c>
      <c r="AI37" s="10">
        <f t="shared" si="35"/>
        <v>491.142578125</v>
      </c>
      <c r="AJ37" s="3"/>
      <c r="AK37" s="3">
        <f t="shared" si="50"/>
        <v>0</v>
      </c>
      <c r="AL37" s="5">
        <f t="shared" si="51"/>
        <v>0</v>
      </c>
      <c r="AM37" s="10">
        <f t="shared" si="52"/>
        <v>0</v>
      </c>
      <c r="AN37" s="4">
        <f t="shared" si="11"/>
        <v>1</v>
      </c>
      <c r="AO37" s="10">
        <f t="shared" si="53"/>
        <v>0</v>
      </c>
      <c r="AP37" s="10">
        <f t="shared" si="54"/>
        <v>0</v>
      </c>
      <c r="AQ37" s="10">
        <f t="shared" si="55"/>
        <v>0</v>
      </c>
      <c r="AR37" s="10">
        <f t="shared" si="40"/>
        <v>0</v>
      </c>
      <c r="AS37" s="10">
        <f t="shared" si="56"/>
        <v>0</v>
      </c>
      <c r="AT37" s="10">
        <f t="shared" si="57"/>
        <v>0</v>
      </c>
      <c r="AU37" s="10">
        <f t="shared" si="26"/>
        <v>0</v>
      </c>
      <c r="AW37" s="3">
        <f t="shared" si="41"/>
        <v>29</v>
      </c>
      <c r="AX37" s="5">
        <f t="shared" si="42"/>
        <v>28</v>
      </c>
      <c r="AY37" s="10">
        <f t="shared" si="43"/>
        <v>168</v>
      </c>
      <c r="AZ37" s="4">
        <f t="shared" si="15"/>
        <v>0</v>
      </c>
      <c r="BA37" s="10">
        <f t="shared" si="28"/>
        <v>0</v>
      </c>
      <c r="BB37" s="10">
        <f t="shared" si="44"/>
        <v>522.515625</v>
      </c>
      <c r="BC37" s="10">
        <f t="shared" si="45"/>
        <v>0</v>
      </c>
      <c r="BD37" s="10">
        <f t="shared" si="46"/>
        <v>261.2578125</v>
      </c>
      <c r="BE37" s="10">
        <f t="shared" si="47"/>
        <v>168</v>
      </c>
      <c r="BF37" s="10">
        <v>0</v>
      </c>
      <c r="BG37" s="10">
        <f t="shared" si="30"/>
        <v>3455.828125</v>
      </c>
      <c r="BJ37" s="2">
        <f t="shared" si="37"/>
        <v>29</v>
      </c>
      <c r="BK37" s="14">
        <v>0</v>
      </c>
    </row>
    <row r="38" spans="9:63" x14ac:dyDescent="0.25">
      <c r="I38" s="1"/>
      <c r="J38">
        <f t="shared" ref="J38:J68" si="59">J37+1</f>
        <v>30</v>
      </c>
      <c r="K38" s="5">
        <f t="shared" si="32"/>
        <v>28</v>
      </c>
      <c r="L38" s="10">
        <f t="shared" si="0"/>
        <v>168</v>
      </c>
      <c r="M38" s="4">
        <f t="shared" si="1"/>
        <v>0</v>
      </c>
      <c r="N38" s="10">
        <f t="shared" si="39"/>
        <v>0</v>
      </c>
      <c r="O38" s="10">
        <f t="shared" si="16"/>
        <v>522.515625</v>
      </c>
      <c r="P38" s="10">
        <f t="shared" si="17"/>
        <v>0</v>
      </c>
      <c r="Q38" s="10">
        <f t="shared" si="33"/>
        <v>261.2578125</v>
      </c>
      <c r="R38" s="10">
        <f t="shared" si="18"/>
        <v>168</v>
      </c>
      <c r="S38" s="10">
        <f t="shared" si="2"/>
        <v>0</v>
      </c>
      <c r="T38" s="13">
        <f t="shared" si="19"/>
        <v>3530.3046875</v>
      </c>
      <c r="U38" s="3"/>
      <c r="V38" s="3"/>
      <c r="W38" s="13">
        <f t="shared" si="3"/>
        <v>4138.970703125</v>
      </c>
      <c r="X38" s="11">
        <f t="shared" si="20"/>
        <v>32</v>
      </c>
      <c r="Y38" s="11"/>
      <c r="Z38" s="3">
        <f t="shared" si="21"/>
        <v>30</v>
      </c>
      <c r="AA38" s="5">
        <f t="shared" si="34"/>
        <v>4</v>
      </c>
      <c r="AB38" s="10">
        <f t="shared" si="4"/>
        <v>24</v>
      </c>
      <c r="AC38" s="4">
        <f t="shared" si="5"/>
        <v>0</v>
      </c>
      <c r="AD38" s="10">
        <f t="shared" si="6"/>
        <v>0</v>
      </c>
      <c r="AE38" s="10">
        <f t="shared" si="22"/>
        <v>69.55078125</v>
      </c>
      <c r="AF38" s="10">
        <f t="shared" si="7"/>
        <v>0</v>
      </c>
      <c r="AG38" s="10">
        <f t="shared" si="8"/>
        <v>24</v>
      </c>
      <c r="AH38" s="10">
        <v>0</v>
      </c>
      <c r="AI38" s="10">
        <f t="shared" si="35"/>
        <v>515.142578125</v>
      </c>
      <c r="AJ38" s="3"/>
      <c r="AK38" s="3">
        <f t="shared" si="50"/>
        <v>0</v>
      </c>
      <c r="AL38" s="5">
        <f t="shared" si="51"/>
        <v>0</v>
      </c>
      <c r="AM38" s="10">
        <f t="shared" si="52"/>
        <v>0</v>
      </c>
      <c r="AN38" s="4">
        <f t="shared" si="11"/>
        <v>1</v>
      </c>
      <c r="AO38" s="10">
        <f t="shared" si="53"/>
        <v>0</v>
      </c>
      <c r="AP38" s="10">
        <f t="shared" si="54"/>
        <v>0</v>
      </c>
      <c r="AQ38" s="10">
        <f t="shared" si="55"/>
        <v>0</v>
      </c>
      <c r="AR38" s="10">
        <f t="shared" si="40"/>
        <v>0</v>
      </c>
      <c r="AS38" s="10">
        <f t="shared" si="56"/>
        <v>0</v>
      </c>
      <c r="AT38" s="10">
        <f t="shared" si="57"/>
        <v>0</v>
      </c>
      <c r="AU38" s="10">
        <f t="shared" si="26"/>
        <v>0</v>
      </c>
      <c r="AW38" s="3">
        <f t="shared" si="41"/>
        <v>30</v>
      </c>
      <c r="AX38" s="5">
        <f t="shared" si="42"/>
        <v>28</v>
      </c>
      <c r="AY38" s="10">
        <f t="shared" si="43"/>
        <v>168</v>
      </c>
      <c r="AZ38" s="4">
        <f t="shared" si="15"/>
        <v>0</v>
      </c>
      <c r="BA38" s="10">
        <f t="shared" si="28"/>
        <v>0</v>
      </c>
      <c r="BB38" s="10">
        <f t="shared" si="44"/>
        <v>522.515625</v>
      </c>
      <c r="BC38" s="10">
        <f t="shared" si="45"/>
        <v>0</v>
      </c>
      <c r="BD38" s="10">
        <f t="shared" si="46"/>
        <v>261.2578125</v>
      </c>
      <c r="BE38" s="10">
        <f t="shared" si="47"/>
        <v>168</v>
      </c>
      <c r="BF38" s="10">
        <v>0</v>
      </c>
      <c r="BG38" s="10">
        <f t="shared" si="30"/>
        <v>3623.828125</v>
      </c>
      <c r="BJ38" s="2">
        <f t="shared" si="37"/>
        <v>30</v>
      </c>
      <c r="BK38" s="14">
        <v>0</v>
      </c>
    </row>
    <row r="39" spans="9:63" x14ac:dyDescent="0.25">
      <c r="I39" s="1"/>
      <c r="J39">
        <f t="shared" si="59"/>
        <v>31</v>
      </c>
      <c r="K39" s="5">
        <f t="shared" si="32"/>
        <v>28</v>
      </c>
      <c r="L39" s="10">
        <f t="shared" si="0"/>
        <v>168</v>
      </c>
      <c r="M39" s="4">
        <f t="shared" si="1"/>
        <v>0</v>
      </c>
      <c r="N39" s="10">
        <f t="shared" si="39"/>
        <v>0</v>
      </c>
      <c r="O39" s="10">
        <f t="shared" si="16"/>
        <v>522.515625</v>
      </c>
      <c r="P39" s="10">
        <f t="shared" si="17"/>
        <v>0</v>
      </c>
      <c r="Q39" s="10">
        <f t="shared" si="33"/>
        <v>261.2578125</v>
      </c>
      <c r="R39" s="10">
        <f t="shared" si="18"/>
        <v>168</v>
      </c>
      <c r="S39" s="10">
        <f t="shared" si="2"/>
        <v>0</v>
      </c>
      <c r="T39" s="13">
        <f t="shared" si="19"/>
        <v>3698.3046875</v>
      </c>
      <c r="U39" s="3"/>
      <c r="V39" s="3"/>
      <c r="W39" s="13">
        <f t="shared" si="3"/>
        <v>4330.970703125</v>
      </c>
      <c r="X39" s="11">
        <f t="shared" si="20"/>
        <v>32</v>
      </c>
      <c r="Y39" s="11"/>
      <c r="Z39" s="3">
        <f t="shared" si="21"/>
        <v>31</v>
      </c>
      <c r="AA39" s="5">
        <f t="shared" si="34"/>
        <v>4</v>
      </c>
      <c r="AB39" s="10">
        <f t="shared" si="4"/>
        <v>24</v>
      </c>
      <c r="AC39" s="4">
        <f t="shared" si="5"/>
        <v>0</v>
      </c>
      <c r="AD39" s="10">
        <f t="shared" si="6"/>
        <v>0</v>
      </c>
      <c r="AE39" s="10">
        <f t="shared" si="22"/>
        <v>69.55078125</v>
      </c>
      <c r="AF39" s="10">
        <f t="shared" si="7"/>
        <v>0</v>
      </c>
      <c r="AG39" s="10">
        <f t="shared" si="8"/>
        <v>24</v>
      </c>
      <c r="AH39" s="10">
        <v>0</v>
      </c>
      <c r="AI39" s="10">
        <f t="shared" si="35"/>
        <v>539.142578125</v>
      </c>
      <c r="AJ39" s="3"/>
      <c r="AK39" s="3">
        <f t="shared" si="50"/>
        <v>0</v>
      </c>
      <c r="AL39" s="5">
        <f t="shared" si="51"/>
        <v>0</v>
      </c>
      <c r="AM39" s="10">
        <f t="shared" si="52"/>
        <v>0</v>
      </c>
      <c r="AN39" s="4">
        <f t="shared" si="11"/>
        <v>1</v>
      </c>
      <c r="AO39" s="10">
        <f t="shared" si="53"/>
        <v>0</v>
      </c>
      <c r="AP39" s="10">
        <f t="shared" si="54"/>
        <v>0</v>
      </c>
      <c r="AQ39" s="10">
        <f t="shared" si="55"/>
        <v>0</v>
      </c>
      <c r="AR39" s="10">
        <f t="shared" si="40"/>
        <v>0</v>
      </c>
      <c r="AS39" s="10">
        <f t="shared" si="56"/>
        <v>0</v>
      </c>
      <c r="AT39" s="10">
        <f t="shared" si="57"/>
        <v>0</v>
      </c>
      <c r="AU39" s="10">
        <f t="shared" si="26"/>
        <v>0</v>
      </c>
      <c r="AW39" s="3">
        <f t="shared" si="41"/>
        <v>31</v>
      </c>
      <c r="AX39" s="5">
        <f t="shared" si="42"/>
        <v>28</v>
      </c>
      <c r="AY39" s="10">
        <f t="shared" si="43"/>
        <v>168</v>
      </c>
      <c r="AZ39" s="4">
        <f t="shared" si="15"/>
        <v>0</v>
      </c>
      <c r="BA39" s="10">
        <f t="shared" si="28"/>
        <v>0</v>
      </c>
      <c r="BB39" s="10">
        <f t="shared" si="44"/>
        <v>522.515625</v>
      </c>
      <c r="BC39" s="10">
        <f t="shared" si="45"/>
        <v>0</v>
      </c>
      <c r="BD39" s="10">
        <f t="shared" si="46"/>
        <v>261.2578125</v>
      </c>
      <c r="BE39" s="10">
        <f t="shared" si="47"/>
        <v>168</v>
      </c>
      <c r="BF39" s="10">
        <v>0</v>
      </c>
      <c r="BG39" s="10">
        <f t="shared" si="30"/>
        <v>3791.828125</v>
      </c>
      <c r="BJ39" s="2">
        <f t="shared" si="37"/>
        <v>31</v>
      </c>
      <c r="BK39" s="14">
        <v>0</v>
      </c>
    </row>
    <row r="40" spans="9:63" x14ac:dyDescent="0.25">
      <c r="I40" s="1"/>
      <c r="J40">
        <f t="shared" si="59"/>
        <v>32</v>
      </c>
      <c r="K40" s="5">
        <f t="shared" si="32"/>
        <v>28</v>
      </c>
      <c r="L40" s="10">
        <f t="shared" si="0"/>
        <v>168</v>
      </c>
      <c r="M40" s="4">
        <f t="shared" si="1"/>
        <v>0</v>
      </c>
      <c r="N40" s="10">
        <f t="shared" si="39"/>
        <v>0</v>
      </c>
      <c r="O40" s="10">
        <f t="shared" si="16"/>
        <v>522.515625</v>
      </c>
      <c r="P40" s="10">
        <f t="shared" si="17"/>
        <v>0</v>
      </c>
      <c r="Q40" s="10">
        <f t="shared" si="33"/>
        <v>261.2578125</v>
      </c>
      <c r="R40" s="10">
        <f t="shared" si="18"/>
        <v>168</v>
      </c>
      <c r="S40" s="10">
        <f t="shared" si="2"/>
        <v>0</v>
      </c>
      <c r="T40" s="13">
        <f t="shared" si="19"/>
        <v>3866.3046875</v>
      </c>
      <c r="U40" s="3"/>
      <c r="V40" s="3"/>
      <c r="W40" s="13">
        <f t="shared" si="3"/>
        <v>4522.970703125</v>
      </c>
      <c r="X40" s="11">
        <f t="shared" si="20"/>
        <v>32</v>
      </c>
      <c r="Y40" s="11"/>
      <c r="Z40" s="3">
        <f t="shared" si="21"/>
        <v>32</v>
      </c>
      <c r="AA40" s="5">
        <f t="shared" si="34"/>
        <v>4</v>
      </c>
      <c r="AB40" s="10">
        <f t="shared" si="4"/>
        <v>24</v>
      </c>
      <c r="AC40" s="4">
        <f t="shared" si="5"/>
        <v>0</v>
      </c>
      <c r="AD40" s="10">
        <f t="shared" si="6"/>
        <v>0</v>
      </c>
      <c r="AE40" s="10">
        <f t="shared" si="22"/>
        <v>69.55078125</v>
      </c>
      <c r="AF40" s="10">
        <f t="shared" si="7"/>
        <v>0</v>
      </c>
      <c r="AG40" s="10">
        <f t="shared" si="8"/>
        <v>24</v>
      </c>
      <c r="AH40" s="10">
        <v>0</v>
      </c>
      <c r="AI40" s="10">
        <f t="shared" si="35"/>
        <v>563.142578125</v>
      </c>
      <c r="AJ40" s="3"/>
      <c r="AK40" s="3">
        <f t="shared" si="50"/>
        <v>0</v>
      </c>
      <c r="AL40" s="5">
        <f t="shared" si="51"/>
        <v>0</v>
      </c>
      <c r="AM40" s="10">
        <f t="shared" si="52"/>
        <v>0</v>
      </c>
      <c r="AN40" s="4">
        <f t="shared" si="11"/>
        <v>1</v>
      </c>
      <c r="AO40" s="10">
        <f t="shared" si="53"/>
        <v>0</v>
      </c>
      <c r="AP40" s="10">
        <f t="shared" si="54"/>
        <v>0</v>
      </c>
      <c r="AQ40" s="10">
        <f t="shared" si="55"/>
        <v>0</v>
      </c>
      <c r="AR40" s="10">
        <f t="shared" si="40"/>
        <v>0</v>
      </c>
      <c r="AS40" s="10">
        <f t="shared" si="56"/>
        <v>0</v>
      </c>
      <c r="AT40" s="10">
        <f t="shared" si="57"/>
        <v>0</v>
      </c>
      <c r="AU40" s="10">
        <f t="shared" si="26"/>
        <v>0</v>
      </c>
      <c r="AW40" s="3">
        <f t="shared" si="41"/>
        <v>32</v>
      </c>
      <c r="AX40" s="5">
        <f t="shared" si="42"/>
        <v>28</v>
      </c>
      <c r="AY40" s="10">
        <f t="shared" si="43"/>
        <v>168</v>
      </c>
      <c r="AZ40" s="4">
        <f t="shared" si="15"/>
        <v>0</v>
      </c>
      <c r="BA40" s="10">
        <f t="shared" si="28"/>
        <v>0</v>
      </c>
      <c r="BB40" s="10">
        <f t="shared" si="44"/>
        <v>522.515625</v>
      </c>
      <c r="BC40" s="10">
        <f t="shared" si="45"/>
        <v>0</v>
      </c>
      <c r="BD40" s="10">
        <f t="shared" si="46"/>
        <v>261.2578125</v>
      </c>
      <c r="BE40" s="10">
        <f t="shared" si="47"/>
        <v>168</v>
      </c>
      <c r="BF40" s="10">
        <v>0</v>
      </c>
      <c r="BG40" s="10">
        <f t="shared" si="30"/>
        <v>3959.828125</v>
      </c>
      <c r="BJ40" s="2">
        <f t="shared" si="37"/>
        <v>32</v>
      </c>
      <c r="BK40" s="14">
        <v>0</v>
      </c>
    </row>
    <row r="41" spans="9:63" x14ac:dyDescent="0.25">
      <c r="I41" s="1"/>
      <c r="J41">
        <f t="shared" si="59"/>
        <v>33</v>
      </c>
      <c r="K41" s="5">
        <f t="shared" si="32"/>
        <v>28</v>
      </c>
      <c r="L41" s="10">
        <f t="shared" ref="L41:L68" si="60">K41*$C$5</f>
        <v>168</v>
      </c>
      <c r="M41" s="4">
        <f t="shared" ref="M41:M68" si="61">INDEX($BK$9:$BK$68,MATCH(J41,$BJ$9:$BJ$68,0))</f>
        <v>0</v>
      </c>
      <c r="N41" s="10">
        <f t="shared" si="39"/>
        <v>0</v>
      </c>
      <c r="O41" s="10">
        <f t="shared" si="16"/>
        <v>522.515625</v>
      </c>
      <c r="P41" s="10">
        <f t="shared" si="17"/>
        <v>0</v>
      </c>
      <c r="Q41" s="10">
        <f t="shared" si="33"/>
        <v>261.2578125</v>
      </c>
      <c r="R41" s="10">
        <f t="shared" si="18"/>
        <v>168</v>
      </c>
      <c r="S41" s="10">
        <f t="shared" ref="S41:S68" si="62">IF($J41=1,-$C$3*$C$8*$C$4,IF($J41=$C$10,-$C$8*$C$4,0))</f>
        <v>0</v>
      </c>
      <c r="T41" s="13">
        <f t="shared" si="19"/>
        <v>4034.3046875</v>
      </c>
      <c r="U41" s="3"/>
      <c r="V41" s="3"/>
      <c r="W41" s="13">
        <f t="shared" ref="W41:W68" si="63">AI41+AU41+BG41</f>
        <v>4714.970703125</v>
      </c>
      <c r="X41" s="11">
        <f t="shared" si="20"/>
        <v>32</v>
      </c>
      <c r="Y41" s="11"/>
      <c r="Z41" s="3">
        <f t="shared" si="21"/>
        <v>33</v>
      </c>
      <c r="AA41" s="5">
        <f t="shared" si="34"/>
        <v>4</v>
      </c>
      <c r="AB41" s="10">
        <f t="shared" ref="AB41:AB68" si="64">AA41*$C$5</f>
        <v>24</v>
      </c>
      <c r="AC41" s="4">
        <f t="shared" ref="AC41:AC68" si="65">INDEX($BK$8:$BK$68,MATCH(J41,$BJ$8:$BJ$68,0))</f>
        <v>0</v>
      </c>
      <c r="AD41" s="10">
        <f t="shared" ref="AD41:AD68" si="66">AB41*AC41</f>
        <v>0</v>
      </c>
      <c r="AE41" s="10">
        <f t="shared" si="22"/>
        <v>69.55078125</v>
      </c>
      <c r="AF41" s="10">
        <f t="shared" ref="AF41:AF68" si="67">IF(J41=15,AE41/2,0)</f>
        <v>0</v>
      </c>
      <c r="AG41" s="10">
        <f t="shared" ref="AG41:AG68" si="68">IF(J41&lt;$C$10,AB41*(1-AC41)+AF41,0)</f>
        <v>24</v>
      </c>
      <c r="AH41" s="10">
        <v>0</v>
      </c>
      <c r="AI41" s="10">
        <f t="shared" si="35"/>
        <v>587.142578125</v>
      </c>
      <c r="AJ41" s="3"/>
      <c r="AK41" s="3">
        <f t="shared" si="50"/>
        <v>0</v>
      </c>
      <c r="AL41" s="5">
        <f t="shared" si="51"/>
        <v>0</v>
      </c>
      <c r="AM41" s="10">
        <f t="shared" si="52"/>
        <v>0</v>
      </c>
      <c r="AN41" s="4">
        <f t="shared" ref="AN41:AN68" si="69">INDEX($BK$8:$BK$68,MATCH(AK41,$BJ$8:$BJ$68,0))</f>
        <v>1</v>
      </c>
      <c r="AO41" s="10">
        <f t="shared" si="53"/>
        <v>0</v>
      </c>
      <c r="AP41" s="10">
        <f t="shared" si="54"/>
        <v>0</v>
      </c>
      <c r="AQ41" s="10">
        <f t="shared" si="55"/>
        <v>0</v>
      </c>
      <c r="AR41" s="10">
        <f t="shared" si="40"/>
        <v>0</v>
      </c>
      <c r="AS41" s="10">
        <f t="shared" si="56"/>
        <v>0</v>
      </c>
      <c r="AT41" s="10">
        <f t="shared" si="57"/>
        <v>0</v>
      </c>
      <c r="AU41" s="10">
        <f t="shared" si="26"/>
        <v>0</v>
      </c>
      <c r="AW41" s="3">
        <f t="shared" si="41"/>
        <v>33</v>
      </c>
      <c r="AX41" s="5">
        <f t="shared" si="42"/>
        <v>28</v>
      </c>
      <c r="AY41" s="10">
        <f t="shared" si="43"/>
        <v>168</v>
      </c>
      <c r="AZ41" s="4">
        <f t="shared" ref="AZ41:AZ68" si="70">INDEX($BK$8:$BK$68,MATCH(AW41,$BJ$8:$BJ$68,0))</f>
        <v>0</v>
      </c>
      <c r="BA41" s="10">
        <f t="shared" si="28"/>
        <v>0</v>
      </c>
      <c r="BB41" s="10">
        <f t="shared" si="44"/>
        <v>522.515625</v>
      </c>
      <c r="BC41" s="10">
        <f t="shared" si="45"/>
        <v>0</v>
      </c>
      <c r="BD41" s="10">
        <f t="shared" si="46"/>
        <v>261.2578125</v>
      </c>
      <c r="BE41" s="10">
        <f t="shared" si="47"/>
        <v>168</v>
      </c>
      <c r="BF41" s="10">
        <v>0</v>
      </c>
      <c r="BG41" s="10">
        <f t="shared" si="30"/>
        <v>4127.828125</v>
      </c>
      <c r="BJ41" s="2">
        <f t="shared" si="37"/>
        <v>33</v>
      </c>
      <c r="BK41" s="14">
        <v>0</v>
      </c>
    </row>
    <row r="42" spans="9:63" x14ac:dyDescent="0.25">
      <c r="I42" s="1"/>
      <c r="J42">
        <f t="shared" si="59"/>
        <v>34</v>
      </c>
      <c r="K42" s="5">
        <f t="shared" si="32"/>
        <v>28</v>
      </c>
      <c r="L42" s="10">
        <f t="shared" si="60"/>
        <v>168</v>
      </c>
      <c r="M42" s="4">
        <f t="shared" si="61"/>
        <v>0</v>
      </c>
      <c r="N42" s="10">
        <f t="shared" si="39"/>
        <v>0</v>
      </c>
      <c r="O42" s="10">
        <f t="shared" si="16"/>
        <v>522.515625</v>
      </c>
      <c r="P42" s="10">
        <f t="shared" si="17"/>
        <v>0</v>
      </c>
      <c r="Q42" s="10">
        <f t="shared" si="33"/>
        <v>261.2578125</v>
      </c>
      <c r="R42" s="10">
        <f t="shared" si="18"/>
        <v>168</v>
      </c>
      <c r="S42" s="10">
        <f t="shared" si="62"/>
        <v>0</v>
      </c>
      <c r="T42" s="13">
        <f t="shared" si="19"/>
        <v>4202.3046875</v>
      </c>
      <c r="U42" s="3"/>
      <c r="V42" s="3"/>
      <c r="W42" s="13">
        <f t="shared" si="63"/>
        <v>4906.970703125</v>
      </c>
      <c r="X42" s="11">
        <f t="shared" si="20"/>
        <v>32</v>
      </c>
      <c r="Y42" s="11"/>
      <c r="Z42" s="3">
        <f t="shared" si="21"/>
        <v>34</v>
      </c>
      <c r="AA42" s="5">
        <f t="shared" ref="AA42:AA68" si="71">IF(Z42&lt;$C$10,IF($AA41+$C$7/$C$3&lt;=$AA$7,$AA41+$C$7/$C$3,$AA$7),0)</f>
        <v>4</v>
      </c>
      <c r="AB42" s="10">
        <f t="shared" si="64"/>
        <v>24</v>
      </c>
      <c r="AC42" s="4">
        <f t="shared" si="65"/>
        <v>0</v>
      </c>
      <c r="AD42" s="10">
        <f t="shared" si="66"/>
        <v>0</v>
      </c>
      <c r="AE42" s="10">
        <f t="shared" si="22"/>
        <v>69.55078125</v>
      </c>
      <c r="AF42" s="10">
        <f t="shared" si="67"/>
        <v>0</v>
      </c>
      <c r="AG42" s="10">
        <f t="shared" si="68"/>
        <v>24</v>
      </c>
      <c r="AH42" s="10">
        <v>0</v>
      </c>
      <c r="AI42" s="10">
        <f t="shared" si="35"/>
        <v>611.142578125</v>
      </c>
      <c r="AJ42" s="3"/>
      <c r="AK42" s="3">
        <f t="shared" si="50"/>
        <v>0</v>
      </c>
      <c r="AL42" s="5">
        <f t="shared" si="51"/>
        <v>0</v>
      </c>
      <c r="AM42" s="10">
        <f t="shared" si="52"/>
        <v>0</v>
      </c>
      <c r="AN42" s="4">
        <f t="shared" si="69"/>
        <v>1</v>
      </c>
      <c r="AO42" s="10">
        <f t="shared" si="53"/>
        <v>0</v>
      </c>
      <c r="AP42" s="10">
        <f t="shared" si="54"/>
        <v>0</v>
      </c>
      <c r="AQ42" s="10">
        <f t="shared" si="55"/>
        <v>0</v>
      </c>
      <c r="AR42" s="10">
        <f t="shared" si="40"/>
        <v>0</v>
      </c>
      <c r="AS42" s="10">
        <f t="shared" si="56"/>
        <v>0</v>
      </c>
      <c r="AT42" s="10">
        <f t="shared" si="57"/>
        <v>0</v>
      </c>
      <c r="AU42" s="10">
        <f t="shared" si="26"/>
        <v>0</v>
      </c>
      <c r="AW42" s="3">
        <f t="shared" si="41"/>
        <v>34</v>
      </c>
      <c r="AX42" s="5">
        <f t="shared" si="42"/>
        <v>28</v>
      </c>
      <c r="AY42" s="10">
        <f t="shared" si="43"/>
        <v>168</v>
      </c>
      <c r="AZ42" s="4">
        <f t="shared" si="70"/>
        <v>0</v>
      </c>
      <c r="BA42" s="10">
        <f t="shared" si="28"/>
        <v>0</v>
      </c>
      <c r="BB42" s="10">
        <f t="shared" si="44"/>
        <v>522.515625</v>
      </c>
      <c r="BC42" s="10">
        <f t="shared" si="45"/>
        <v>0</v>
      </c>
      <c r="BD42" s="10">
        <f t="shared" si="46"/>
        <v>261.2578125</v>
      </c>
      <c r="BE42" s="10">
        <f t="shared" si="47"/>
        <v>168</v>
      </c>
      <c r="BF42" s="10">
        <v>0</v>
      </c>
      <c r="BG42" s="10">
        <f t="shared" si="30"/>
        <v>4295.828125</v>
      </c>
      <c r="BJ42" s="2">
        <f t="shared" si="37"/>
        <v>34</v>
      </c>
      <c r="BK42" s="14">
        <v>0</v>
      </c>
    </row>
    <row r="43" spans="9:63" x14ac:dyDescent="0.25">
      <c r="I43" s="1"/>
      <c r="J43">
        <f t="shared" si="59"/>
        <v>35</v>
      </c>
      <c r="K43" s="5">
        <f t="shared" si="32"/>
        <v>28</v>
      </c>
      <c r="L43" s="10">
        <f t="shared" si="60"/>
        <v>168</v>
      </c>
      <c r="M43" s="4">
        <f t="shared" si="61"/>
        <v>0</v>
      </c>
      <c r="N43" s="10">
        <f t="shared" si="39"/>
        <v>0</v>
      </c>
      <c r="O43" s="10">
        <f t="shared" si="16"/>
        <v>522.515625</v>
      </c>
      <c r="P43" s="10">
        <f t="shared" si="17"/>
        <v>0</v>
      </c>
      <c r="Q43" s="10">
        <f t="shared" si="33"/>
        <v>261.2578125</v>
      </c>
      <c r="R43" s="10">
        <f t="shared" si="18"/>
        <v>168</v>
      </c>
      <c r="S43" s="10">
        <f t="shared" si="62"/>
        <v>0</v>
      </c>
      <c r="T43" s="13">
        <f t="shared" si="19"/>
        <v>4370.3046875</v>
      </c>
      <c r="U43" s="3"/>
      <c r="V43" s="3"/>
      <c r="W43" s="13">
        <f t="shared" si="63"/>
        <v>5098.970703125</v>
      </c>
      <c r="X43" s="11">
        <f t="shared" si="20"/>
        <v>32</v>
      </c>
      <c r="Y43" s="11"/>
      <c r="Z43" s="3">
        <f t="shared" si="21"/>
        <v>35</v>
      </c>
      <c r="AA43" s="5">
        <f t="shared" si="71"/>
        <v>4</v>
      </c>
      <c r="AB43" s="10">
        <f t="shared" si="64"/>
        <v>24</v>
      </c>
      <c r="AC43" s="4">
        <f t="shared" si="65"/>
        <v>0</v>
      </c>
      <c r="AD43" s="10">
        <f t="shared" si="66"/>
        <v>0</v>
      </c>
      <c r="AE43" s="10">
        <f t="shared" si="22"/>
        <v>69.55078125</v>
      </c>
      <c r="AF43" s="10">
        <f t="shared" si="67"/>
        <v>0</v>
      </c>
      <c r="AG43" s="10">
        <f t="shared" si="68"/>
        <v>24</v>
      </c>
      <c r="AH43" s="10">
        <v>0</v>
      </c>
      <c r="AI43" s="10">
        <f t="shared" si="35"/>
        <v>635.142578125</v>
      </c>
      <c r="AJ43" s="3"/>
      <c r="AK43" s="3">
        <f t="shared" si="50"/>
        <v>0</v>
      </c>
      <c r="AL43" s="5">
        <f t="shared" si="51"/>
        <v>0</v>
      </c>
      <c r="AM43" s="10">
        <f t="shared" si="52"/>
        <v>0</v>
      </c>
      <c r="AN43" s="4">
        <f t="shared" si="69"/>
        <v>1</v>
      </c>
      <c r="AO43" s="10">
        <f t="shared" si="53"/>
        <v>0</v>
      </c>
      <c r="AP43" s="10">
        <f t="shared" si="54"/>
        <v>0</v>
      </c>
      <c r="AQ43" s="10">
        <f t="shared" si="55"/>
        <v>0</v>
      </c>
      <c r="AR43" s="10">
        <f t="shared" si="40"/>
        <v>0</v>
      </c>
      <c r="AS43" s="10">
        <f t="shared" si="56"/>
        <v>0</v>
      </c>
      <c r="AT43" s="10">
        <f t="shared" si="57"/>
        <v>0</v>
      </c>
      <c r="AU43" s="10">
        <f t="shared" si="26"/>
        <v>0</v>
      </c>
      <c r="AW43" s="3">
        <f t="shared" si="41"/>
        <v>35</v>
      </c>
      <c r="AX43" s="5">
        <f t="shared" si="42"/>
        <v>28</v>
      </c>
      <c r="AY43" s="10">
        <f t="shared" si="43"/>
        <v>168</v>
      </c>
      <c r="AZ43" s="4">
        <f t="shared" si="70"/>
        <v>0</v>
      </c>
      <c r="BA43" s="10">
        <f t="shared" si="28"/>
        <v>0</v>
      </c>
      <c r="BB43" s="10">
        <f t="shared" si="44"/>
        <v>522.515625</v>
      </c>
      <c r="BC43" s="10">
        <f t="shared" si="45"/>
        <v>0</v>
      </c>
      <c r="BD43" s="10">
        <f t="shared" si="46"/>
        <v>261.2578125</v>
      </c>
      <c r="BE43" s="10">
        <f t="shared" si="47"/>
        <v>168</v>
      </c>
      <c r="BF43" s="10">
        <v>0</v>
      </c>
      <c r="BG43" s="10">
        <f t="shared" si="30"/>
        <v>4463.828125</v>
      </c>
      <c r="BJ43" s="2">
        <f t="shared" si="37"/>
        <v>35</v>
      </c>
      <c r="BK43" s="14">
        <v>0</v>
      </c>
    </row>
    <row r="44" spans="9:63" x14ac:dyDescent="0.25">
      <c r="I44" s="1"/>
      <c r="J44">
        <f t="shared" si="59"/>
        <v>36</v>
      </c>
      <c r="K44" s="5">
        <f t="shared" si="32"/>
        <v>28</v>
      </c>
      <c r="L44" s="10">
        <f t="shared" si="60"/>
        <v>168</v>
      </c>
      <c r="M44" s="4">
        <f t="shared" si="61"/>
        <v>0</v>
      </c>
      <c r="N44" s="10">
        <f t="shared" si="39"/>
        <v>0</v>
      </c>
      <c r="O44" s="10">
        <f t="shared" si="16"/>
        <v>522.515625</v>
      </c>
      <c r="P44" s="10">
        <f t="shared" si="17"/>
        <v>0</v>
      </c>
      <c r="Q44" s="10">
        <f t="shared" si="33"/>
        <v>261.2578125</v>
      </c>
      <c r="R44" s="10">
        <f t="shared" si="18"/>
        <v>168</v>
      </c>
      <c r="S44" s="10">
        <f t="shared" si="62"/>
        <v>0</v>
      </c>
      <c r="T44" s="13">
        <f t="shared" si="19"/>
        <v>4538.3046875</v>
      </c>
      <c r="U44" s="3"/>
      <c r="V44" s="3"/>
      <c r="W44" s="13">
        <f t="shared" si="63"/>
        <v>5290.970703125</v>
      </c>
      <c r="X44" s="11">
        <f t="shared" si="20"/>
        <v>32</v>
      </c>
      <c r="Y44" s="11"/>
      <c r="Z44" s="3">
        <f t="shared" si="21"/>
        <v>36</v>
      </c>
      <c r="AA44" s="5">
        <f t="shared" si="71"/>
        <v>4</v>
      </c>
      <c r="AB44" s="10">
        <f t="shared" si="64"/>
        <v>24</v>
      </c>
      <c r="AC44" s="4">
        <f t="shared" si="65"/>
        <v>0</v>
      </c>
      <c r="AD44" s="10">
        <f t="shared" si="66"/>
        <v>0</v>
      </c>
      <c r="AE44" s="10">
        <f t="shared" si="22"/>
        <v>69.55078125</v>
      </c>
      <c r="AF44" s="10">
        <f t="shared" si="67"/>
        <v>0</v>
      </c>
      <c r="AG44" s="10">
        <f t="shared" si="68"/>
        <v>24</v>
      </c>
      <c r="AH44" s="10">
        <v>0</v>
      </c>
      <c r="AI44" s="10">
        <f t="shared" si="35"/>
        <v>659.142578125</v>
      </c>
      <c r="AJ44" s="3"/>
      <c r="AK44" s="3">
        <f t="shared" si="50"/>
        <v>0</v>
      </c>
      <c r="AL44" s="5">
        <f t="shared" si="51"/>
        <v>0</v>
      </c>
      <c r="AM44" s="10">
        <f t="shared" si="52"/>
        <v>0</v>
      </c>
      <c r="AN44" s="4">
        <f t="shared" si="69"/>
        <v>1</v>
      </c>
      <c r="AO44" s="10">
        <f t="shared" si="53"/>
        <v>0</v>
      </c>
      <c r="AP44" s="10">
        <f t="shared" si="54"/>
        <v>0</v>
      </c>
      <c r="AQ44" s="10">
        <f t="shared" si="55"/>
        <v>0</v>
      </c>
      <c r="AR44" s="10">
        <f t="shared" si="40"/>
        <v>0</v>
      </c>
      <c r="AS44" s="10">
        <f t="shared" si="56"/>
        <v>0</v>
      </c>
      <c r="AT44" s="10">
        <f t="shared" si="57"/>
        <v>0</v>
      </c>
      <c r="AU44" s="10">
        <f t="shared" si="26"/>
        <v>0</v>
      </c>
      <c r="AW44" s="3">
        <f t="shared" si="41"/>
        <v>36</v>
      </c>
      <c r="AX44" s="5">
        <f t="shared" si="42"/>
        <v>28</v>
      </c>
      <c r="AY44" s="10">
        <f t="shared" si="43"/>
        <v>168</v>
      </c>
      <c r="AZ44" s="4">
        <f t="shared" si="70"/>
        <v>0</v>
      </c>
      <c r="BA44" s="10">
        <f t="shared" si="28"/>
        <v>0</v>
      </c>
      <c r="BB44" s="10">
        <f t="shared" si="44"/>
        <v>522.515625</v>
      </c>
      <c r="BC44" s="10">
        <f t="shared" si="45"/>
        <v>0</v>
      </c>
      <c r="BD44" s="10">
        <f t="shared" si="46"/>
        <v>261.2578125</v>
      </c>
      <c r="BE44" s="10">
        <f t="shared" si="47"/>
        <v>168</v>
      </c>
      <c r="BF44" s="10">
        <v>0</v>
      </c>
      <c r="BG44" s="10">
        <f t="shared" si="30"/>
        <v>4631.828125</v>
      </c>
      <c r="BJ44" s="2">
        <f t="shared" si="37"/>
        <v>36</v>
      </c>
      <c r="BK44" s="14">
        <v>0</v>
      </c>
    </row>
    <row r="45" spans="9:63" x14ac:dyDescent="0.25">
      <c r="I45" s="1"/>
      <c r="J45">
        <f t="shared" si="59"/>
        <v>37</v>
      </c>
      <c r="K45" s="5">
        <f t="shared" si="32"/>
        <v>28</v>
      </c>
      <c r="L45" s="10">
        <f t="shared" si="60"/>
        <v>168</v>
      </c>
      <c r="M45" s="4">
        <f t="shared" si="61"/>
        <v>0</v>
      </c>
      <c r="N45" s="10">
        <f t="shared" si="39"/>
        <v>0</v>
      </c>
      <c r="O45" s="10">
        <f t="shared" si="16"/>
        <v>522.515625</v>
      </c>
      <c r="P45" s="10">
        <f t="shared" si="17"/>
        <v>0</v>
      </c>
      <c r="Q45" s="10">
        <f t="shared" si="33"/>
        <v>261.2578125</v>
      </c>
      <c r="R45" s="10">
        <f t="shared" si="18"/>
        <v>168</v>
      </c>
      <c r="S45" s="10">
        <f t="shared" si="62"/>
        <v>-116</v>
      </c>
      <c r="T45" s="13">
        <f t="shared" si="19"/>
        <v>4590.3046875</v>
      </c>
      <c r="U45" s="3"/>
      <c r="V45" s="3"/>
      <c r="W45" s="13">
        <f t="shared" si="63"/>
        <v>5344.0693359375</v>
      </c>
      <c r="X45" s="11">
        <f t="shared" si="20"/>
        <v>28.732421875</v>
      </c>
      <c r="Y45" s="11"/>
      <c r="Z45" s="3">
        <f t="shared" si="21"/>
        <v>37</v>
      </c>
      <c r="AA45" s="5">
        <f t="shared" si="71"/>
        <v>0</v>
      </c>
      <c r="AB45" s="10">
        <f t="shared" si="64"/>
        <v>0</v>
      </c>
      <c r="AC45" s="4">
        <f t="shared" si="65"/>
        <v>0</v>
      </c>
      <c r="AD45" s="10">
        <f t="shared" si="66"/>
        <v>0</v>
      </c>
      <c r="AE45" s="10">
        <f t="shared" si="22"/>
        <v>69.55078125</v>
      </c>
      <c r="AF45" s="10">
        <f t="shared" si="67"/>
        <v>0</v>
      </c>
      <c r="AG45" s="10">
        <f t="shared" si="68"/>
        <v>0</v>
      </c>
      <c r="AH45" s="10">
        <v>0</v>
      </c>
      <c r="AI45" s="10">
        <f t="shared" si="35"/>
        <v>659.142578125</v>
      </c>
      <c r="AJ45" s="3"/>
      <c r="AK45" s="3">
        <f t="shared" si="50"/>
        <v>1</v>
      </c>
      <c r="AL45" s="5">
        <f t="shared" si="51"/>
        <v>0.732421875</v>
      </c>
      <c r="AM45" s="10">
        <f t="shared" si="52"/>
        <v>4.39453125</v>
      </c>
      <c r="AN45" s="4">
        <f t="shared" si="69"/>
        <v>0.75</v>
      </c>
      <c r="AO45" s="10">
        <f t="shared" si="53"/>
        <v>3.2958984375</v>
      </c>
      <c r="AP45" s="10">
        <f t="shared" si="54"/>
        <v>3.2958984375</v>
      </c>
      <c r="AQ45" s="10">
        <f t="shared" si="55"/>
        <v>0</v>
      </c>
      <c r="AR45" s="10">
        <f t="shared" si="40"/>
        <v>0</v>
      </c>
      <c r="AS45" s="10">
        <f t="shared" si="56"/>
        <v>1.0986328125</v>
      </c>
      <c r="AT45" s="10">
        <f t="shared" si="57"/>
        <v>-116</v>
      </c>
      <c r="AU45" s="10">
        <f t="shared" si="26"/>
        <v>-114.9013671875</v>
      </c>
      <c r="AW45" s="3">
        <f t="shared" si="41"/>
        <v>37</v>
      </c>
      <c r="AX45" s="5">
        <f t="shared" si="42"/>
        <v>28</v>
      </c>
      <c r="AY45" s="10">
        <f t="shared" si="43"/>
        <v>168</v>
      </c>
      <c r="AZ45" s="4">
        <f t="shared" si="70"/>
        <v>0</v>
      </c>
      <c r="BA45" s="10">
        <f t="shared" si="28"/>
        <v>0</v>
      </c>
      <c r="BB45" s="10">
        <f t="shared" si="44"/>
        <v>522.515625</v>
      </c>
      <c r="BC45" s="10">
        <f t="shared" si="45"/>
        <v>0</v>
      </c>
      <c r="BD45" s="10">
        <f t="shared" si="46"/>
        <v>261.2578125</v>
      </c>
      <c r="BE45" s="10">
        <f t="shared" si="47"/>
        <v>168</v>
      </c>
      <c r="BF45" s="10">
        <v>0</v>
      </c>
      <c r="BG45" s="10">
        <f t="shared" si="30"/>
        <v>4799.828125</v>
      </c>
      <c r="BJ45" s="2">
        <f t="shared" si="37"/>
        <v>37</v>
      </c>
      <c r="BK45" s="14">
        <v>0</v>
      </c>
    </row>
    <row r="46" spans="9:63" x14ac:dyDescent="0.25">
      <c r="I46" s="1"/>
      <c r="J46">
        <f t="shared" si="59"/>
        <v>38</v>
      </c>
      <c r="K46" s="5">
        <f t="shared" si="32"/>
        <v>28</v>
      </c>
      <c r="L46" s="10">
        <f t="shared" si="60"/>
        <v>168</v>
      </c>
      <c r="M46" s="4">
        <f t="shared" si="61"/>
        <v>0</v>
      </c>
      <c r="N46" s="10">
        <f t="shared" si="39"/>
        <v>0</v>
      </c>
      <c r="O46" s="10">
        <f t="shared" si="16"/>
        <v>522.515625</v>
      </c>
      <c r="P46" s="10">
        <f t="shared" si="17"/>
        <v>0</v>
      </c>
      <c r="Q46" s="10">
        <f t="shared" si="33"/>
        <v>261.2578125</v>
      </c>
      <c r="R46" s="10">
        <f t="shared" si="18"/>
        <v>168</v>
      </c>
      <c r="S46" s="10">
        <f t="shared" si="62"/>
        <v>0</v>
      </c>
      <c r="T46" s="13">
        <f t="shared" si="19"/>
        <v>4758.3046875</v>
      </c>
      <c r="U46" s="3"/>
      <c r="V46" s="3"/>
      <c r="W46" s="13">
        <f t="shared" si="63"/>
        <v>5514.2666015625</v>
      </c>
      <c r="X46" s="11">
        <f t="shared" si="20"/>
        <v>29.46484375</v>
      </c>
      <c r="Y46" s="11"/>
      <c r="Z46" s="3">
        <f t="shared" si="21"/>
        <v>38</v>
      </c>
      <c r="AA46" s="5">
        <f t="shared" si="71"/>
        <v>0</v>
      </c>
      <c r="AB46" s="10">
        <f t="shared" si="64"/>
        <v>0</v>
      </c>
      <c r="AC46" s="4">
        <f t="shared" si="65"/>
        <v>0</v>
      </c>
      <c r="AD46" s="10">
        <f t="shared" si="66"/>
        <v>0</v>
      </c>
      <c r="AE46" s="10">
        <f t="shared" si="22"/>
        <v>69.55078125</v>
      </c>
      <c r="AF46" s="10">
        <f t="shared" si="67"/>
        <v>0</v>
      </c>
      <c r="AG46" s="10">
        <f t="shared" si="68"/>
        <v>0</v>
      </c>
      <c r="AH46" s="10">
        <v>0</v>
      </c>
      <c r="AI46" s="10">
        <f t="shared" si="35"/>
        <v>659.142578125</v>
      </c>
      <c r="AJ46" s="3"/>
      <c r="AK46" s="3">
        <f t="shared" si="50"/>
        <v>2</v>
      </c>
      <c r="AL46" s="5">
        <f t="shared" si="51"/>
        <v>1.46484375</v>
      </c>
      <c r="AM46" s="10">
        <f t="shared" si="52"/>
        <v>8.7890625</v>
      </c>
      <c r="AN46" s="4">
        <f t="shared" si="69"/>
        <v>0.75</v>
      </c>
      <c r="AO46" s="10">
        <f t="shared" si="53"/>
        <v>6.591796875</v>
      </c>
      <c r="AP46" s="10">
        <f t="shared" si="54"/>
        <v>9.8876953125</v>
      </c>
      <c r="AQ46" s="10">
        <f t="shared" si="55"/>
        <v>0</v>
      </c>
      <c r="AR46" s="10">
        <f t="shared" si="40"/>
        <v>0</v>
      </c>
      <c r="AS46" s="10">
        <f t="shared" si="56"/>
        <v>2.197265625</v>
      </c>
      <c r="AT46" s="10">
        <f t="shared" si="57"/>
        <v>0</v>
      </c>
      <c r="AU46" s="10">
        <f t="shared" si="26"/>
        <v>-112.7041015625</v>
      </c>
      <c r="AW46" s="3">
        <f t="shared" si="41"/>
        <v>38</v>
      </c>
      <c r="AX46" s="5">
        <f t="shared" si="42"/>
        <v>28</v>
      </c>
      <c r="AY46" s="10">
        <f t="shared" si="43"/>
        <v>168</v>
      </c>
      <c r="AZ46" s="4">
        <f t="shared" si="70"/>
        <v>0</v>
      </c>
      <c r="BA46" s="10">
        <f t="shared" si="28"/>
        <v>0</v>
      </c>
      <c r="BB46" s="10">
        <f t="shared" si="44"/>
        <v>522.515625</v>
      </c>
      <c r="BC46" s="10">
        <f t="shared" si="45"/>
        <v>0</v>
      </c>
      <c r="BD46" s="10">
        <f t="shared" si="46"/>
        <v>261.2578125</v>
      </c>
      <c r="BE46" s="10">
        <f t="shared" si="47"/>
        <v>168</v>
      </c>
      <c r="BF46" s="10">
        <v>0</v>
      </c>
      <c r="BG46" s="10">
        <f t="shared" si="30"/>
        <v>4967.828125</v>
      </c>
      <c r="BJ46" s="2">
        <f t="shared" si="37"/>
        <v>38</v>
      </c>
      <c r="BK46" s="14">
        <v>0</v>
      </c>
    </row>
    <row r="47" spans="9:63" x14ac:dyDescent="0.25">
      <c r="I47" s="1"/>
      <c r="J47">
        <f t="shared" si="59"/>
        <v>39</v>
      </c>
      <c r="K47" s="5">
        <f t="shared" si="32"/>
        <v>28</v>
      </c>
      <c r="L47" s="10">
        <f t="shared" si="60"/>
        <v>168</v>
      </c>
      <c r="M47" s="4">
        <f t="shared" si="61"/>
        <v>0</v>
      </c>
      <c r="N47" s="10">
        <f t="shared" si="39"/>
        <v>0</v>
      </c>
      <c r="O47" s="10">
        <f t="shared" si="16"/>
        <v>522.515625</v>
      </c>
      <c r="P47" s="10">
        <f t="shared" si="17"/>
        <v>0</v>
      </c>
      <c r="Q47" s="10">
        <f t="shared" si="33"/>
        <v>261.2578125</v>
      </c>
      <c r="R47" s="10">
        <f t="shared" si="18"/>
        <v>168</v>
      </c>
      <c r="S47" s="10">
        <f t="shared" si="62"/>
        <v>0</v>
      </c>
      <c r="T47" s="13">
        <f t="shared" si="19"/>
        <v>4926.3046875</v>
      </c>
      <c r="U47" s="3"/>
      <c r="V47" s="3"/>
      <c r="W47" s="13">
        <f t="shared" si="63"/>
        <v>5685.5625</v>
      </c>
      <c r="X47" s="11">
        <f t="shared" si="20"/>
        <v>30.197265625</v>
      </c>
      <c r="Y47" s="11"/>
      <c r="Z47" s="3">
        <f t="shared" si="21"/>
        <v>39</v>
      </c>
      <c r="AA47" s="5">
        <f t="shared" si="71"/>
        <v>0</v>
      </c>
      <c r="AB47" s="10">
        <f t="shared" si="64"/>
        <v>0</v>
      </c>
      <c r="AC47" s="4">
        <f t="shared" si="65"/>
        <v>0</v>
      </c>
      <c r="AD47" s="10">
        <f t="shared" si="66"/>
        <v>0</v>
      </c>
      <c r="AE47" s="10">
        <f t="shared" si="22"/>
        <v>69.55078125</v>
      </c>
      <c r="AF47" s="10">
        <f t="shared" si="67"/>
        <v>0</v>
      </c>
      <c r="AG47" s="10">
        <f t="shared" si="68"/>
        <v>0</v>
      </c>
      <c r="AH47" s="10">
        <v>0</v>
      </c>
      <c r="AI47" s="10">
        <f t="shared" si="35"/>
        <v>659.142578125</v>
      </c>
      <c r="AJ47" s="3"/>
      <c r="AK47" s="3">
        <f t="shared" si="50"/>
        <v>3</v>
      </c>
      <c r="AL47" s="5">
        <f t="shared" si="51"/>
        <v>2.197265625</v>
      </c>
      <c r="AM47" s="10">
        <f t="shared" si="52"/>
        <v>13.18359375</v>
      </c>
      <c r="AN47" s="4">
        <f t="shared" si="69"/>
        <v>0.75</v>
      </c>
      <c r="AO47" s="10">
        <f t="shared" si="53"/>
        <v>9.8876953125</v>
      </c>
      <c r="AP47" s="10">
        <f t="shared" si="54"/>
        <v>19.775390625</v>
      </c>
      <c r="AQ47" s="10">
        <f t="shared" si="55"/>
        <v>0</v>
      </c>
      <c r="AR47" s="10">
        <f t="shared" si="40"/>
        <v>0</v>
      </c>
      <c r="AS47" s="10">
        <f t="shared" si="56"/>
        <v>3.2958984375</v>
      </c>
      <c r="AT47" s="10">
        <f t="shared" si="57"/>
        <v>0</v>
      </c>
      <c r="AU47" s="10">
        <f t="shared" si="26"/>
        <v>-109.408203125</v>
      </c>
      <c r="AW47" s="3">
        <f t="shared" si="41"/>
        <v>39</v>
      </c>
      <c r="AX47" s="5">
        <f t="shared" si="42"/>
        <v>28</v>
      </c>
      <c r="AY47" s="10">
        <f t="shared" si="43"/>
        <v>168</v>
      </c>
      <c r="AZ47" s="4">
        <f t="shared" si="70"/>
        <v>0</v>
      </c>
      <c r="BA47" s="10">
        <f t="shared" si="28"/>
        <v>0</v>
      </c>
      <c r="BB47" s="10">
        <f t="shared" si="44"/>
        <v>522.515625</v>
      </c>
      <c r="BC47" s="10">
        <f t="shared" si="45"/>
        <v>0</v>
      </c>
      <c r="BD47" s="10">
        <f t="shared" si="46"/>
        <v>261.2578125</v>
      </c>
      <c r="BE47" s="10">
        <f t="shared" si="47"/>
        <v>168</v>
      </c>
      <c r="BF47" s="10">
        <v>0</v>
      </c>
      <c r="BG47" s="10">
        <f t="shared" si="30"/>
        <v>5135.828125</v>
      </c>
      <c r="BJ47" s="2">
        <f t="shared" si="37"/>
        <v>39</v>
      </c>
      <c r="BK47" s="14">
        <v>0</v>
      </c>
    </row>
    <row r="48" spans="9:63" x14ac:dyDescent="0.25">
      <c r="I48" s="1"/>
      <c r="J48">
        <f t="shared" si="59"/>
        <v>40</v>
      </c>
      <c r="K48" s="5">
        <f t="shared" si="32"/>
        <v>28</v>
      </c>
      <c r="L48" s="10">
        <f t="shared" si="60"/>
        <v>168</v>
      </c>
      <c r="M48" s="4">
        <f t="shared" si="61"/>
        <v>0</v>
      </c>
      <c r="N48" s="10">
        <f t="shared" si="39"/>
        <v>0</v>
      </c>
      <c r="O48" s="10">
        <f t="shared" si="16"/>
        <v>522.515625</v>
      </c>
      <c r="P48" s="10">
        <f t="shared" si="17"/>
        <v>0</v>
      </c>
      <c r="Q48" s="10">
        <f t="shared" si="33"/>
        <v>261.2578125</v>
      </c>
      <c r="R48" s="10">
        <f t="shared" si="18"/>
        <v>168</v>
      </c>
      <c r="S48" s="10">
        <f t="shared" si="62"/>
        <v>0</v>
      </c>
      <c r="T48" s="13">
        <f t="shared" si="19"/>
        <v>5094.3046875</v>
      </c>
      <c r="U48" s="3"/>
      <c r="V48" s="3"/>
      <c r="W48" s="13">
        <f t="shared" si="63"/>
        <v>5862.3515625</v>
      </c>
      <c r="X48" s="11">
        <f t="shared" si="20"/>
        <v>30.9296875</v>
      </c>
      <c r="Y48" s="11"/>
      <c r="Z48" s="3">
        <f t="shared" si="21"/>
        <v>40</v>
      </c>
      <c r="AA48" s="5">
        <f t="shared" si="71"/>
        <v>0</v>
      </c>
      <c r="AB48" s="10">
        <f t="shared" si="64"/>
        <v>0</v>
      </c>
      <c r="AC48" s="4">
        <f t="shared" si="65"/>
        <v>0</v>
      </c>
      <c r="AD48" s="10">
        <f t="shared" si="66"/>
        <v>0</v>
      </c>
      <c r="AE48" s="10">
        <f t="shared" si="22"/>
        <v>69.55078125</v>
      </c>
      <c r="AF48" s="10">
        <f t="shared" si="67"/>
        <v>0</v>
      </c>
      <c r="AG48" s="10">
        <f t="shared" si="68"/>
        <v>0</v>
      </c>
      <c r="AH48" s="10">
        <v>0</v>
      </c>
      <c r="AI48" s="10">
        <f t="shared" si="35"/>
        <v>659.142578125</v>
      </c>
      <c r="AJ48" s="3"/>
      <c r="AK48" s="3">
        <f t="shared" si="50"/>
        <v>4</v>
      </c>
      <c r="AL48" s="5">
        <f t="shared" si="51"/>
        <v>2.9296875</v>
      </c>
      <c r="AM48" s="10">
        <f t="shared" si="52"/>
        <v>17.578125</v>
      </c>
      <c r="AN48" s="4">
        <f t="shared" si="69"/>
        <v>0.5</v>
      </c>
      <c r="AO48" s="10">
        <f t="shared" si="53"/>
        <v>8.7890625</v>
      </c>
      <c r="AP48" s="10">
        <f t="shared" si="54"/>
        <v>28.564453125</v>
      </c>
      <c r="AQ48" s="10">
        <f t="shared" si="55"/>
        <v>0</v>
      </c>
      <c r="AR48" s="10">
        <f t="shared" si="40"/>
        <v>0</v>
      </c>
      <c r="AS48" s="10">
        <f t="shared" si="56"/>
        <v>8.7890625</v>
      </c>
      <c r="AT48" s="10">
        <f t="shared" si="57"/>
        <v>0</v>
      </c>
      <c r="AU48" s="10">
        <f t="shared" si="26"/>
        <v>-100.619140625</v>
      </c>
      <c r="AW48" s="3">
        <f t="shared" si="41"/>
        <v>40</v>
      </c>
      <c r="AX48" s="5">
        <f t="shared" si="42"/>
        <v>28</v>
      </c>
      <c r="AY48" s="10">
        <f t="shared" si="43"/>
        <v>168</v>
      </c>
      <c r="AZ48" s="4">
        <f t="shared" si="70"/>
        <v>0</v>
      </c>
      <c r="BA48" s="10">
        <f t="shared" si="28"/>
        <v>0</v>
      </c>
      <c r="BB48" s="10">
        <f t="shared" si="44"/>
        <v>522.515625</v>
      </c>
      <c r="BC48" s="10">
        <f t="shared" si="45"/>
        <v>0</v>
      </c>
      <c r="BD48" s="10">
        <f t="shared" si="46"/>
        <v>261.2578125</v>
      </c>
      <c r="BE48" s="10">
        <f t="shared" si="47"/>
        <v>168</v>
      </c>
      <c r="BF48" s="10">
        <v>0</v>
      </c>
      <c r="BG48" s="10">
        <f t="shared" si="30"/>
        <v>5303.828125</v>
      </c>
      <c r="BJ48" s="2">
        <f t="shared" si="37"/>
        <v>40</v>
      </c>
      <c r="BK48" s="14">
        <v>0</v>
      </c>
    </row>
    <row r="49" spans="9:63" x14ac:dyDescent="0.25">
      <c r="I49" s="1"/>
      <c r="J49">
        <f t="shared" si="59"/>
        <v>41</v>
      </c>
      <c r="K49" s="5">
        <f t="shared" si="32"/>
        <v>28</v>
      </c>
      <c r="L49" s="10">
        <f t="shared" si="60"/>
        <v>168</v>
      </c>
      <c r="M49" s="4">
        <f t="shared" si="61"/>
        <v>0</v>
      </c>
      <c r="N49" s="10">
        <f t="shared" si="39"/>
        <v>0</v>
      </c>
      <c r="O49" s="10">
        <f t="shared" si="16"/>
        <v>522.515625</v>
      </c>
      <c r="P49" s="10">
        <f t="shared" si="17"/>
        <v>0</v>
      </c>
      <c r="Q49" s="10">
        <f t="shared" si="33"/>
        <v>261.2578125</v>
      </c>
      <c r="R49" s="10">
        <f t="shared" si="18"/>
        <v>168</v>
      </c>
      <c r="S49" s="10">
        <f t="shared" si="62"/>
        <v>0</v>
      </c>
      <c r="T49" s="13">
        <f t="shared" si="19"/>
        <v>5262.3046875</v>
      </c>
      <c r="U49" s="3"/>
      <c r="V49" s="3"/>
      <c r="W49" s="13">
        <f t="shared" si="63"/>
        <v>6041.337890625</v>
      </c>
      <c r="X49" s="11">
        <f t="shared" si="20"/>
        <v>31.662109375</v>
      </c>
      <c r="Y49" s="11"/>
      <c r="Z49" s="3">
        <f t="shared" si="21"/>
        <v>41</v>
      </c>
      <c r="AA49" s="5">
        <f t="shared" si="71"/>
        <v>0</v>
      </c>
      <c r="AB49" s="10">
        <f t="shared" si="64"/>
        <v>0</v>
      </c>
      <c r="AC49" s="4">
        <f t="shared" si="65"/>
        <v>0</v>
      </c>
      <c r="AD49" s="10">
        <f t="shared" si="66"/>
        <v>0</v>
      </c>
      <c r="AE49" s="10">
        <f t="shared" si="22"/>
        <v>69.55078125</v>
      </c>
      <c r="AF49" s="10">
        <f t="shared" si="67"/>
        <v>0</v>
      </c>
      <c r="AG49" s="10">
        <f t="shared" si="68"/>
        <v>0</v>
      </c>
      <c r="AH49" s="10">
        <v>0</v>
      </c>
      <c r="AI49" s="10">
        <f t="shared" si="35"/>
        <v>659.142578125</v>
      </c>
      <c r="AJ49" s="3"/>
      <c r="AK49" s="3">
        <f t="shared" si="50"/>
        <v>5</v>
      </c>
      <c r="AL49" s="5">
        <f t="shared" si="51"/>
        <v>3.662109375</v>
      </c>
      <c r="AM49" s="10">
        <f t="shared" si="52"/>
        <v>21.97265625</v>
      </c>
      <c r="AN49" s="4">
        <f t="shared" si="69"/>
        <v>0.5</v>
      </c>
      <c r="AO49" s="10">
        <f t="shared" si="53"/>
        <v>10.986328125</v>
      </c>
      <c r="AP49" s="10">
        <f t="shared" si="54"/>
        <v>39.55078125</v>
      </c>
      <c r="AQ49" s="10">
        <f t="shared" si="55"/>
        <v>0</v>
      </c>
      <c r="AR49" s="10">
        <f t="shared" si="40"/>
        <v>0</v>
      </c>
      <c r="AS49" s="10">
        <f t="shared" si="56"/>
        <v>10.986328125</v>
      </c>
      <c r="AT49" s="10">
        <f t="shared" si="57"/>
        <v>0</v>
      </c>
      <c r="AU49" s="10">
        <f t="shared" si="26"/>
        <v>-89.6328125</v>
      </c>
      <c r="AW49" s="3">
        <f t="shared" si="41"/>
        <v>41</v>
      </c>
      <c r="AX49" s="5">
        <f t="shared" si="42"/>
        <v>28</v>
      </c>
      <c r="AY49" s="10">
        <f t="shared" si="43"/>
        <v>168</v>
      </c>
      <c r="AZ49" s="4">
        <f t="shared" si="70"/>
        <v>0</v>
      </c>
      <c r="BA49" s="10">
        <f t="shared" si="28"/>
        <v>0</v>
      </c>
      <c r="BB49" s="10">
        <f t="shared" si="44"/>
        <v>522.515625</v>
      </c>
      <c r="BC49" s="10">
        <f t="shared" si="45"/>
        <v>0</v>
      </c>
      <c r="BD49" s="10">
        <f t="shared" si="46"/>
        <v>261.2578125</v>
      </c>
      <c r="BE49" s="10">
        <f t="shared" si="47"/>
        <v>168</v>
      </c>
      <c r="BF49" s="10">
        <v>0</v>
      </c>
      <c r="BG49" s="10">
        <f t="shared" si="30"/>
        <v>5471.828125</v>
      </c>
      <c r="BJ49" s="2">
        <f t="shared" si="37"/>
        <v>41</v>
      </c>
      <c r="BK49" s="14">
        <v>0</v>
      </c>
    </row>
    <row r="50" spans="9:63" x14ac:dyDescent="0.25">
      <c r="I50" s="1"/>
      <c r="J50">
        <f t="shared" si="59"/>
        <v>42</v>
      </c>
      <c r="K50" s="5">
        <f t="shared" si="32"/>
        <v>28</v>
      </c>
      <c r="L50" s="10">
        <f t="shared" si="60"/>
        <v>168</v>
      </c>
      <c r="M50" s="4">
        <f t="shared" si="61"/>
        <v>0</v>
      </c>
      <c r="N50" s="10">
        <f t="shared" si="39"/>
        <v>0</v>
      </c>
      <c r="O50" s="10">
        <f t="shared" si="16"/>
        <v>522.515625</v>
      </c>
      <c r="P50" s="10">
        <f t="shared" si="17"/>
        <v>0</v>
      </c>
      <c r="Q50" s="10">
        <f t="shared" si="33"/>
        <v>261.2578125</v>
      </c>
      <c r="R50" s="10">
        <f t="shared" si="18"/>
        <v>168</v>
      </c>
      <c r="S50" s="10">
        <f t="shared" si="62"/>
        <v>0</v>
      </c>
      <c r="T50" s="13">
        <f t="shared" si="19"/>
        <v>5430.3046875</v>
      </c>
      <c r="U50" s="3"/>
      <c r="V50" s="3"/>
      <c r="W50" s="13">
        <f t="shared" si="63"/>
        <v>6221.337890625</v>
      </c>
      <c r="X50" s="11">
        <f t="shared" si="20"/>
        <v>32</v>
      </c>
      <c r="Y50" s="11"/>
      <c r="Z50" s="3">
        <f t="shared" si="21"/>
        <v>42</v>
      </c>
      <c r="AA50" s="5">
        <f t="shared" si="71"/>
        <v>0</v>
      </c>
      <c r="AB50" s="10">
        <f t="shared" si="64"/>
        <v>0</v>
      </c>
      <c r="AC50" s="4">
        <f t="shared" si="65"/>
        <v>0</v>
      </c>
      <c r="AD50" s="10">
        <f t="shared" si="66"/>
        <v>0</v>
      </c>
      <c r="AE50" s="10">
        <f t="shared" si="22"/>
        <v>69.55078125</v>
      </c>
      <c r="AF50" s="10">
        <f t="shared" si="67"/>
        <v>0</v>
      </c>
      <c r="AG50" s="10">
        <f t="shared" si="68"/>
        <v>0</v>
      </c>
      <c r="AH50" s="10">
        <v>0</v>
      </c>
      <c r="AI50" s="10">
        <f t="shared" si="35"/>
        <v>659.142578125</v>
      </c>
      <c r="AJ50" s="3"/>
      <c r="AK50" s="3">
        <f t="shared" si="50"/>
        <v>6</v>
      </c>
      <c r="AL50" s="5">
        <f t="shared" si="51"/>
        <v>4</v>
      </c>
      <c r="AM50" s="10">
        <f t="shared" si="52"/>
        <v>24</v>
      </c>
      <c r="AN50" s="4">
        <f t="shared" si="69"/>
        <v>0.5</v>
      </c>
      <c r="AO50" s="10">
        <f t="shared" si="53"/>
        <v>12</v>
      </c>
      <c r="AP50" s="10">
        <f t="shared" si="54"/>
        <v>51.55078125</v>
      </c>
      <c r="AQ50" s="10">
        <f t="shared" si="55"/>
        <v>0</v>
      </c>
      <c r="AR50" s="10">
        <f t="shared" si="40"/>
        <v>0</v>
      </c>
      <c r="AS50" s="10">
        <f t="shared" si="56"/>
        <v>12</v>
      </c>
      <c r="AT50" s="10">
        <f t="shared" si="57"/>
        <v>0</v>
      </c>
      <c r="AU50" s="10">
        <f t="shared" si="26"/>
        <v>-77.6328125</v>
      </c>
      <c r="AW50" s="3">
        <f t="shared" si="41"/>
        <v>42</v>
      </c>
      <c r="AX50" s="5">
        <f t="shared" si="42"/>
        <v>28</v>
      </c>
      <c r="AY50" s="10">
        <f t="shared" si="43"/>
        <v>168</v>
      </c>
      <c r="AZ50" s="4">
        <f t="shared" si="70"/>
        <v>0</v>
      </c>
      <c r="BA50" s="10">
        <f t="shared" si="28"/>
        <v>0</v>
      </c>
      <c r="BB50" s="10">
        <f t="shared" si="44"/>
        <v>522.515625</v>
      </c>
      <c r="BC50" s="10">
        <f t="shared" si="45"/>
        <v>0</v>
      </c>
      <c r="BD50" s="10">
        <f t="shared" si="46"/>
        <v>261.2578125</v>
      </c>
      <c r="BE50" s="10">
        <f t="shared" si="47"/>
        <v>168</v>
      </c>
      <c r="BF50" s="10">
        <v>0</v>
      </c>
      <c r="BG50" s="10">
        <f t="shared" si="30"/>
        <v>5639.828125</v>
      </c>
      <c r="BJ50" s="2">
        <f t="shared" si="37"/>
        <v>42</v>
      </c>
      <c r="BK50" s="14">
        <v>0</v>
      </c>
    </row>
    <row r="51" spans="9:63" x14ac:dyDescent="0.25">
      <c r="I51" s="1"/>
      <c r="J51">
        <f t="shared" si="59"/>
        <v>43</v>
      </c>
      <c r="K51" s="5">
        <f t="shared" si="32"/>
        <v>28</v>
      </c>
      <c r="L51" s="10">
        <f t="shared" si="60"/>
        <v>168</v>
      </c>
      <c r="M51" s="4">
        <f t="shared" si="61"/>
        <v>0</v>
      </c>
      <c r="N51" s="10">
        <f t="shared" si="39"/>
        <v>0</v>
      </c>
      <c r="O51" s="10">
        <f t="shared" si="16"/>
        <v>522.515625</v>
      </c>
      <c r="P51" s="10">
        <f t="shared" si="17"/>
        <v>0</v>
      </c>
      <c r="Q51" s="10">
        <f t="shared" si="33"/>
        <v>261.2578125</v>
      </c>
      <c r="R51" s="10">
        <f t="shared" si="18"/>
        <v>168</v>
      </c>
      <c r="S51" s="10">
        <f t="shared" si="62"/>
        <v>0</v>
      </c>
      <c r="T51" s="13">
        <f t="shared" si="19"/>
        <v>5598.3046875</v>
      </c>
      <c r="U51" s="3"/>
      <c r="V51" s="3"/>
      <c r="W51" s="13">
        <f t="shared" si="63"/>
        <v>6407.337890625</v>
      </c>
      <c r="X51" s="11">
        <f t="shared" si="20"/>
        <v>32</v>
      </c>
      <c r="Y51" s="11"/>
      <c r="Z51" s="3">
        <f t="shared" si="21"/>
        <v>43</v>
      </c>
      <c r="AA51" s="5">
        <f t="shared" si="71"/>
        <v>0</v>
      </c>
      <c r="AB51" s="10">
        <f t="shared" si="64"/>
        <v>0</v>
      </c>
      <c r="AC51" s="4">
        <f t="shared" si="65"/>
        <v>0</v>
      </c>
      <c r="AD51" s="10">
        <f t="shared" si="66"/>
        <v>0</v>
      </c>
      <c r="AE51" s="10">
        <f t="shared" si="22"/>
        <v>69.55078125</v>
      </c>
      <c r="AF51" s="10">
        <f t="shared" si="67"/>
        <v>0</v>
      </c>
      <c r="AG51" s="10">
        <f t="shared" si="68"/>
        <v>0</v>
      </c>
      <c r="AH51" s="10">
        <v>0</v>
      </c>
      <c r="AI51" s="10">
        <f t="shared" si="35"/>
        <v>659.142578125</v>
      </c>
      <c r="AJ51" s="3"/>
      <c r="AK51" s="3">
        <f t="shared" si="50"/>
        <v>7</v>
      </c>
      <c r="AL51" s="5">
        <f t="shared" si="51"/>
        <v>4</v>
      </c>
      <c r="AM51" s="10">
        <f t="shared" si="52"/>
        <v>24</v>
      </c>
      <c r="AN51" s="4">
        <f t="shared" si="69"/>
        <v>0.25</v>
      </c>
      <c r="AO51" s="10">
        <f t="shared" si="53"/>
        <v>6</v>
      </c>
      <c r="AP51" s="10">
        <f t="shared" si="54"/>
        <v>57.55078125</v>
      </c>
      <c r="AQ51" s="10">
        <f t="shared" si="55"/>
        <v>0</v>
      </c>
      <c r="AR51" s="10">
        <f t="shared" si="40"/>
        <v>0</v>
      </c>
      <c r="AS51" s="10">
        <f t="shared" si="56"/>
        <v>18</v>
      </c>
      <c r="AT51" s="10">
        <f t="shared" si="57"/>
        <v>0</v>
      </c>
      <c r="AU51" s="10">
        <f t="shared" si="26"/>
        <v>-59.6328125</v>
      </c>
      <c r="AW51" s="3">
        <f t="shared" si="41"/>
        <v>43</v>
      </c>
      <c r="AX51" s="5">
        <f t="shared" si="42"/>
        <v>28</v>
      </c>
      <c r="AY51" s="10">
        <f t="shared" si="43"/>
        <v>168</v>
      </c>
      <c r="AZ51" s="4">
        <f t="shared" si="70"/>
        <v>0</v>
      </c>
      <c r="BA51" s="10">
        <f t="shared" si="28"/>
        <v>0</v>
      </c>
      <c r="BB51" s="10">
        <f t="shared" si="44"/>
        <v>522.515625</v>
      </c>
      <c r="BC51" s="10">
        <f t="shared" si="45"/>
        <v>0</v>
      </c>
      <c r="BD51" s="10">
        <f t="shared" si="46"/>
        <v>261.2578125</v>
      </c>
      <c r="BE51" s="10">
        <f t="shared" si="47"/>
        <v>168</v>
      </c>
      <c r="BF51" s="10">
        <v>0</v>
      </c>
      <c r="BG51" s="10">
        <f t="shared" si="30"/>
        <v>5807.828125</v>
      </c>
      <c r="BJ51" s="2">
        <f t="shared" si="37"/>
        <v>43</v>
      </c>
      <c r="BK51" s="14">
        <v>0</v>
      </c>
    </row>
    <row r="52" spans="9:63" x14ac:dyDescent="0.25">
      <c r="I52" s="1"/>
      <c r="J52">
        <f t="shared" si="59"/>
        <v>44</v>
      </c>
      <c r="K52" s="5">
        <f t="shared" si="32"/>
        <v>28</v>
      </c>
      <c r="L52" s="10">
        <f t="shared" si="60"/>
        <v>168</v>
      </c>
      <c r="M52" s="4">
        <f t="shared" si="61"/>
        <v>0</v>
      </c>
      <c r="N52" s="10">
        <f t="shared" si="39"/>
        <v>0</v>
      </c>
      <c r="O52" s="10">
        <f t="shared" si="16"/>
        <v>522.515625</v>
      </c>
      <c r="P52" s="10">
        <f t="shared" si="17"/>
        <v>0</v>
      </c>
      <c r="Q52" s="10">
        <f t="shared" si="33"/>
        <v>261.2578125</v>
      </c>
      <c r="R52" s="10">
        <f t="shared" si="18"/>
        <v>168</v>
      </c>
      <c r="S52" s="10">
        <f t="shared" si="62"/>
        <v>0</v>
      </c>
      <c r="T52" s="13">
        <f t="shared" si="19"/>
        <v>5766.3046875</v>
      </c>
      <c r="U52" s="3"/>
      <c r="V52" s="3"/>
      <c r="W52" s="13">
        <f t="shared" si="63"/>
        <v>6593.337890625</v>
      </c>
      <c r="X52" s="11">
        <f t="shared" si="20"/>
        <v>32</v>
      </c>
      <c r="Y52" s="11"/>
      <c r="Z52" s="3">
        <f t="shared" si="21"/>
        <v>44</v>
      </c>
      <c r="AA52" s="5">
        <f t="shared" si="71"/>
        <v>0</v>
      </c>
      <c r="AB52" s="10">
        <f t="shared" si="64"/>
        <v>0</v>
      </c>
      <c r="AC52" s="4">
        <f t="shared" si="65"/>
        <v>0</v>
      </c>
      <c r="AD52" s="10">
        <f t="shared" si="66"/>
        <v>0</v>
      </c>
      <c r="AE52" s="10">
        <f t="shared" si="22"/>
        <v>69.55078125</v>
      </c>
      <c r="AF52" s="10">
        <f t="shared" si="67"/>
        <v>0</v>
      </c>
      <c r="AG52" s="10">
        <f t="shared" si="68"/>
        <v>0</v>
      </c>
      <c r="AH52" s="10">
        <v>0</v>
      </c>
      <c r="AI52" s="10">
        <f t="shared" si="35"/>
        <v>659.142578125</v>
      </c>
      <c r="AJ52" s="3"/>
      <c r="AK52" s="3">
        <f t="shared" si="50"/>
        <v>8</v>
      </c>
      <c r="AL52" s="5">
        <f t="shared" si="51"/>
        <v>4</v>
      </c>
      <c r="AM52" s="10">
        <f t="shared" si="52"/>
        <v>24</v>
      </c>
      <c r="AN52" s="4">
        <f t="shared" si="69"/>
        <v>0.25</v>
      </c>
      <c r="AO52" s="10">
        <f t="shared" si="53"/>
        <v>6</v>
      </c>
      <c r="AP52" s="10">
        <f t="shared" si="54"/>
        <v>63.55078125</v>
      </c>
      <c r="AQ52" s="10">
        <f t="shared" si="55"/>
        <v>0</v>
      </c>
      <c r="AR52" s="10">
        <f t="shared" si="40"/>
        <v>0</v>
      </c>
      <c r="AS52" s="10">
        <f t="shared" si="56"/>
        <v>18</v>
      </c>
      <c r="AT52" s="10">
        <f t="shared" si="57"/>
        <v>0</v>
      </c>
      <c r="AU52" s="10">
        <f t="shared" si="26"/>
        <v>-41.6328125</v>
      </c>
      <c r="AW52" s="3">
        <f t="shared" si="41"/>
        <v>44</v>
      </c>
      <c r="AX52" s="5">
        <f t="shared" si="42"/>
        <v>28</v>
      </c>
      <c r="AY52" s="10">
        <f t="shared" si="43"/>
        <v>168</v>
      </c>
      <c r="AZ52" s="4">
        <f t="shared" si="70"/>
        <v>0</v>
      </c>
      <c r="BA52" s="10">
        <f t="shared" si="28"/>
        <v>0</v>
      </c>
      <c r="BB52" s="10">
        <f t="shared" si="44"/>
        <v>522.515625</v>
      </c>
      <c r="BC52" s="10">
        <f t="shared" si="45"/>
        <v>0</v>
      </c>
      <c r="BD52" s="10">
        <f t="shared" si="46"/>
        <v>261.2578125</v>
      </c>
      <c r="BE52" s="10">
        <f t="shared" si="47"/>
        <v>168</v>
      </c>
      <c r="BF52" s="10">
        <v>0</v>
      </c>
      <c r="BG52" s="10">
        <f t="shared" si="30"/>
        <v>5975.828125</v>
      </c>
      <c r="BJ52" s="2">
        <f t="shared" si="37"/>
        <v>44</v>
      </c>
      <c r="BK52" s="14">
        <v>0</v>
      </c>
    </row>
    <row r="53" spans="9:63" x14ac:dyDescent="0.25">
      <c r="I53" s="1"/>
      <c r="J53">
        <f t="shared" si="59"/>
        <v>45</v>
      </c>
      <c r="K53" s="5">
        <f t="shared" si="32"/>
        <v>28</v>
      </c>
      <c r="L53" s="10">
        <f t="shared" si="60"/>
        <v>168</v>
      </c>
      <c r="M53" s="4">
        <f t="shared" si="61"/>
        <v>0</v>
      </c>
      <c r="N53" s="10">
        <f t="shared" si="39"/>
        <v>0</v>
      </c>
      <c r="O53" s="10">
        <f t="shared" si="16"/>
        <v>522.515625</v>
      </c>
      <c r="P53" s="10">
        <f t="shared" si="17"/>
        <v>0</v>
      </c>
      <c r="Q53" s="10">
        <f t="shared" si="33"/>
        <v>261.2578125</v>
      </c>
      <c r="R53" s="10">
        <f t="shared" si="18"/>
        <v>168</v>
      </c>
      <c r="S53" s="10">
        <f t="shared" si="62"/>
        <v>0</v>
      </c>
      <c r="T53" s="13">
        <f t="shared" si="19"/>
        <v>5934.3046875</v>
      </c>
      <c r="U53" s="3"/>
      <c r="V53" s="3"/>
      <c r="W53" s="13">
        <f t="shared" si="63"/>
        <v>6779.337890625</v>
      </c>
      <c r="X53" s="11">
        <f t="shared" si="20"/>
        <v>32</v>
      </c>
      <c r="Y53" s="11"/>
      <c r="Z53" s="3">
        <f t="shared" si="21"/>
        <v>45</v>
      </c>
      <c r="AA53" s="5">
        <f t="shared" si="71"/>
        <v>0</v>
      </c>
      <c r="AB53" s="10">
        <f t="shared" si="64"/>
        <v>0</v>
      </c>
      <c r="AC53" s="4">
        <f t="shared" si="65"/>
        <v>0</v>
      </c>
      <c r="AD53" s="10">
        <f t="shared" si="66"/>
        <v>0</v>
      </c>
      <c r="AE53" s="10">
        <f t="shared" si="22"/>
        <v>69.55078125</v>
      </c>
      <c r="AF53" s="10">
        <f t="shared" si="67"/>
        <v>0</v>
      </c>
      <c r="AG53" s="10">
        <f t="shared" si="68"/>
        <v>0</v>
      </c>
      <c r="AH53" s="10">
        <v>0</v>
      </c>
      <c r="AI53" s="10">
        <f t="shared" si="35"/>
        <v>659.142578125</v>
      </c>
      <c r="AJ53" s="3"/>
      <c r="AK53" s="3">
        <f t="shared" si="50"/>
        <v>9</v>
      </c>
      <c r="AL53" s="5">
        <f t="shared" si="51"/>
        <v>4</v>
      </c>
      <c r="AM53" s="10">
        <f t="shared" si="52"/>
        <v>24</v>
      </c>
      <c r="AN53" s="4">
        <f t="shared" si="69"/>
        <v>0.25</v>
      </c>
      <c r="AO53" s="10">
        <f t="shared" si="53"/>
        <v>6</v>
      </c>
      <c r="AP53" s="10">
        <f t="shared" si="54"/>
        <v>69.55078125</v>
      </c>
      <c r="AQ53" s="10">
        <f t="shared" si="55"/>
        <v>0</v>
      </c>
      <c r="AR53" s="10">
        <f t="shared" si="40"/>
        <v>0</v>
      </c>
      <c r="AS53" s="10">
        <f t="shared" si="56"/>
        <v>18</v>
      </c>
      <c r="AT53" s="10">
        <f t="shared" si="57"/>
        <v>0</v>
      </c>
      <c r="AU53" s="10">
        <f t="shared" si="26"/>
        <v>-23.6328125</v>
      </c>
      <c r="AW53" s="3">
        <f t="shared" si="41"/>
        <v>45</v>
      </c>
      <c r="AX53" s="5">
        <f t="shared" si="42"/>
        <v>28</v>
      </c>
      <c r="AY53" s="10">
        <f t="shared" si="43"/>
        <v>168</v>
      </c>
      <c r="AZ53" s="4">
        <f t="shared" si="70"/>
        <v>0</v>
      </c>
      <c r="BA53" s="10">
        <f t="shared" si="28"/>
        <v>0</v>
      </c>
      <c r="BB53" s="10">
        <f t="shared" si="44"/>
        <v>522.515625</v>
      </c>
      <c r="BC53" s="10">
        <f t="shared" si="45"/>
        <v>0</v>
      </c>
      <c r="BD53" s="10">
        <f t="shared" si="46"/>
        <v>261.2578125</v>
      </c>
      <c r="BE53" s="10">
        <f t="shared" si="47"/>
        <v>168</v>
      </c>
      <c r="BF53" s="10">
        <v>0</v>
      </c>
      <c r="BG53" s="10">
        <f t="shared" si="30"/>
        <v>6143.828125</v>
      </c>
      <c r="BJ53" s="2">
        <f t="shared" si="37"/>
        <v>45</v>
      </c>
      <c r="BK53" s="14">
        <v>0</v>
      </c>
    </row>
    <row r="54" spans="9:63" x14ac:dyDescent="0.25">
      <c r="I54" s="1"/>
      <c r="J54">
        <f t="shared" si="59"/>
        <v>46</v>
      </c>
      <c r="K54" s="5">
        <f t="shared" si="32"/>
        <v>28</v>
      </c>
      <c r="L54" s="10">
        <f t="shared" si="60"/>
        <v>168</v>
      </c>
      <c r="M54" s="4">
        <f t="shared" si="61"/>
        <v>0</v>
      </c>
      <c r="N54" s="10">
        <f t="shared" si="39"/>
        <v>0</v>
      </c>
      <c r="O54" s="10">
        <f t="shared" si="16"/>
        <v>522.515625</v>
      </c>
      <c r="P54" s="10">
        <f t="shared" si="17"/>
        <v>0</v>
      </c>
      <c r="Q54" s="10">
        <f t="shared" si="33"/>
        <v>261.2578125</v>
      </c>
      <c r="R54" s="10">
        <f t="shared" si="18"/>
        <v>168</v>
      </c>
      <c r="S54" s="10">
        <f t="shared" si="62"/>
        <v>0</v>
      </c>
      <c r="T54" s="13">
        <f t="shared" si="19"/>
        <v>6102.3046875</v>
      </c>
      <c r="U54" s="3"/>
      <c r="V54" s="3"/>
      <c r="W54" s="13">
        <f t="shared" si="63"/>
        <v>6971.337890625</v>
      </c>
      <c r="X54" s="11">
        <f t="shared" si="20"/>
        <v>32</v>
      </c>
      <c r="Y54" s="11"/>
      <c r="Z54" s="3">
        <f t="shared" si="21"/>
        <v>46</v>
      </c>
      <c r="AA54" s="5">
        <f t="shared" si="71"/>
        <v>0</v>
      </c>
      <c r="AB54" s="10">
        <f t="shared" si="64"/>
        <v>0</v>
      </c>
      <c r="AC54" s="4">
        <f t="shared" si="65"/>
        <v>0</v>
      </c>
      <c r="AD54" s="10">
        <f t="shared" si="66"/>
        <v>0</v>
      </c>
      <c r="AE54" s="10">
        <f t="shared" si="22"/>
        <v>69.55078125</v>
      </c>
      <c r="AF54" s="10">
        <f t="shared" si="67"/>
        <v>0</v>
      </c>
      <c r="AG54" s="10">
        <f t="shared" si="68"/>
        <v>0</v>
      </c>
      <c r="AH54" s="10">
        <v>0</v>
      </c>
      <c r="AI54" s="10">
        <f t="shared" si="35"/>
        <v>659.142578125</v>
      </c>
      <c r="AJ54" s="3"/>
      <c r="AK54" s="3">
        <f t="shared" si="50"/>
        <v>10</v>
      </c>
      <c r="AL54" s="5">
        <f t="shared" si="51"/>
        <v>4</v>
      </c>
      <c r="AM54" s="10">
        <f t="shared" si="52"/>
        <v>24</v>
      </c>
      <c r="AN54" s="4">
        <f t="shared" si="69"/>
        <v>0</v>
      </c>
      <c r="AO54" s="10">
        <f t="shared" si="53"/>
        <v>0</v>
      </c>
      <c r="AP54" s="10">
        <f t="shared" si="54"/>
        <v>69.55078125</v>
      </c>
      <c r="AQ54" s="10">
        <f t="shared" si="55"/>
        <v>0</v>
      </c>
      <c r="AR54" s="10">
        <f t="shared" si="40"/>
        <v>0</v>
      </c>
      <c r="AS54" s="10">
        <f t="shared" si="56"/>
        <v>24</v>
      </c>
      <c r="AT54" s="10">
        <f t="shared" si="57"/>
        <v>0</v>
      </c>
      <c r="AU54" s="10">
        <f t="shared" si="26"/>
        <v>0.3671875</v>
      </c>
      <c r="AW54" s="3">
        <f t="shared" si="41"/>
        <v>46</v>
      </c>
      <c r="AX54" s="5">
        <f t="shared" si="42"/>
        <v>28</v>
      </c>
      <c r="AY54" s="10">
        <f t="shared" si="43"/>
        <v>168</v>
      </c>
      <c r="AZ54" s="4">
        <f t="shared" si="70"/>
        <v>0</v>
      </c>
      <c r="BA54" s="10">
        <f t="shared" si="28"/>
        <v>0</v>
      </c>
      <c r="BB54" s="10">
        <f t="shared" si="44"/>
        <v>522.515625</v>
      </c>
      <c r="BC54" s="10">
        <f t="shared" si="45"/>
        <v>0</v>
      </c>
      <c r="BD54" s="10">
        <f t="shared" si="46"/>
        <v>261.2578125</v>
      </c>
      <c r="BE54" s="10">
        <f t="shared" si="47"/>
        <v>168</v>
      </c>
      <c r="BF54" s="10">
        <v>0</v>
      </c>
      <c r="BG54" s="10">
        <f t="shared" si="30"/>
        <v>6311.828125</v>
      </c>
      <c r="BJ54" s="2">
        <f t="shared" si="37"/>
        <v>46</v>
      </c>
      <c r="BK54" s="14">
        <v>0</v>
      </c>
    </row>
    <row r="55" spans="9:63" x14ac:dyDescent="0.25">
      <c r="I55" s="1"/>
      <c r="J55">
        <f t="shared" si="59"/>
        <v>47</v>
      </c>
      <c r="K55" s="5">
        <f t="shared" si="32"/>
        <v>28</v>
      </c>
      <c r="L55" s="10">
        <f t="shared" si="60"/>
        <v>168</v>
      </c>
      <c r="M55" s="4">
        <f t="shared" si="61"/>
        <v>0</v>
      </c>
      <c r="N55" s="10">
        <f t="shared" si="39"/>
        <v>0</v>
      </c>
      <c r="O55" s="10">
        <f t="shared" si="16"/>
        <v>522.515625</v>
      </c>
      <c r="P55" s="10">
        <f t="shared" si="17"/>
        <v>0</v>
      </c>
      <c r="Q55" s="10">
        <f t="shared" si="33"/>
        <v>261.2578125</v>
      </c>
      <c r="R55" s="10">
        <f t="shared" si="18"/>
        <v>168</v>
      </c>
      <c r="S55" s="10">
        <f t="shared" si="62"/>
        <v>0</v>
      </c>
      <c r="T55" s="13">
        <f t="shared" si="19"/>
        <v>6270.3046875</v>
      </c>
      <c r="U55" s="3"/>
      <c r="V55" s="3"/>
      <c r="W55" s="13">
        <f t="shared" si="63"/>
        <v>7163.337890625</v>
      </c>
      <c r="X55" s="11">
        <f t="shared" si="20"/>
        <v>32</v>
      </c>
      <c r="Y55" s="11"/>
      <c r="Z55" s="3">
        <f t="shared" si="21"/>
        <v>47</v>
      </c>
      <c r="AA55" s="5">
        <f t="shared" si="71"/>
        <v>0</v>
      </c>
      <c r="AB55" s="10">
        <f t="shared" si="64"/>
        <v>0</v>
      </c>
      <c r="AC55" s="4">
        <f t="shared" si="65"/>
        <v>0</v>
      </c>
      <c r="AD55" s="10">
        <f t="shared" si="66"/>
        <v>0</v>
      </c>
      <c r="AE55" s="10">
        <f t="shared" si="22"/>
        <v>69.55078125</v>
      </c>
      <c r="AF55" s="10">
        <f t="shared" si="67"/>
        <v>0</v>
      </c>
      <c r="AG55" s="10">
        <f t="shared" si="68"/>
        <v>0</v>
      </c>
      <c r="AH55" s="10">
        <v>0</v>
      </c>
      <c r="AI55" s="10">
        <f t="shared" si="35"/>
        <v>659.142578125</v>
      </c>
      <c r="AJ55" s="3"/>
      <c r="AK55" s="3">
        <f t="shared" si="50"/>
        <v>11</v>
      </c>
      <c r="AL55" s="5">
        <f t="shared" si="51"/>
        <v>4</v>
      </c>
      <c r="AM55" s="10">
        <f t="shared" si="52"/>
        <v>24</v>
      </c>
      <c r="AN55" s="4">
        <f t="shared" si="69"/>
        <v>0</v>
      </c>
      <c r="AO55" s="10">
        <f t="shared" si="53"/>
        <v>0</v>
      </c>
      <c r="AP55" s="10">
        <f t="shared" si="54"/>
        <v>69.55078125</v>
      </c>
      <c r="AQ55" s="10">
        <f t="shared" si="55"/>
        <v>0</v>
      </c>
      <c r="AR55" s="10">
        <f t="shared" si="40"/>
        <v>0</v>
      </c>
      <c r="AS55" s="10">
        <f t="shared" si="56"/>
        <v>24</v>
      </c>
      <c r="AT55" s="10">
        <f t="shared" si="57"/>
        <v>0</v>
      </c>
      <c r="AU55" s="10">
        <f t="shared" si="26"/>
        <v>24.3671875</v>
      </c>
      <c r="AW55" s="3">
        <f t="shared" si="41"/>
        <v>47</v>
      </c>
      <c r="AX55" s="5">
        <f t="shared" si="42"/>
        <v>28</v>
      </c>
      <c r="AY55" s="10">
        <f t="shared" si="43"/>
        <v>168</v>
      </c>
      <c r="AZ55" s="4">
        <f t="shared" si="70"/>
        <v>0</v>
      </c>
      <c r="BA55" s="10">
        <f t="shared" si="28"/>
        <v>0</v>
      </c>
      <c r="BB55" s="10">
        <f t="shared" si="44"/>
        <v>522.515625</v>
      </c>
      <c r="BC55" s="10">
        <f t="shared" si="45"/>
        <v>0</v>
      </c>
      <c r="BD55" s="10">
        <f t="shared" si="46"/>
        <v>261.2578125</v>
      </c>
      <c r="BE55" s="10">
        <f t="shared" si="47"/>
        <v>168</v>
      </c>
      <c r="BF55" s="10">
        <v>0</v>
      </c>
      <c r="BG55" s="10">
        <f t="shared" si="30"/>
        <v>6479.828125</v>
      </c>
      <c r="BJ55" s="2">
        <f t="shared" si="37"/>
        <v>47</v>
      </c>
      <c r="BK55" s="14">
        <v>0</v>
      </c>
    </row>
    <row r="56" spans="9:63" x14ac:dyDescent="0.25">
      <c r="I56" s="1"/>
      <c r="J56">
        <f t="shared" si="59"/>
        <v>48</v>
      </c>
      <c r="K56" s="5">
        <f t="shared" si="32"/>
        <v>28</v>
      </c>
      <c r="L56" s="10">
        <f t="shared" si="60"/>
        <v>168</v>
      </c>
      <c r="M56" s="4">
        <f t="shared" si="61"/>
        <v>0</v>
      </c>
      <c r="N56" s="10">
        <f t="shared" si="39"/>
        <v>0</v>
      </c>
      <c r="O56" s="10">
        <f t="shared" si="16"/>
        <v>522.515625</v>
      </c>
      <c r="P56" s="10">
        <f t="shared" si="17"/>
        <v>0</v>
      </c>
      <c r="Q56" s="10">
        <f t="shared" si="33"/>
        <v>261.2578125</v>
      </c>
      <c r="R56" s="10">
        <f t="shared" si="18"/>
        <v>168</v>
      </c>
      <c r="S56" s="10">
        <f t="shared" si="62"/>
        <v>0</v>
      </c>
      <c r="T56" s="13">
        <f t="shared" si="19"/>
        <v>6438.3046875</v>
      </c>
      <c r="U56" s="3"/>
      <c r="V56" s="3"/>
      <c r="W56" s="13">
        <f t="shared" si="63"/>
        <v>7355.337890625</v>
      </c>
      <c r="X56" s="11">
        <f t="shared" si="20"/>
        <v>32</v>
      </c>
      <c r="Y56" s="11"/>
      <c r="Z56" s="3">
        <f t="shared" si="21"/>
        <v>48</v>
      </c>
      <c r="AA56" s="5">
        <f t="shared" si="71"/>
        <v>0</v>
      </c>
      <c r="AB56" s="10">
        <f t="shared" si="64"/>
        <v>0</v>
      </c>
      <c r="AC56" s="4">
        <f t="shared" si="65"/>
        <v>0</v>
      </c>
      <c r="AD56" s="10">
        <f t="shared" si="66"/>
        <v>0</v>
      </c>
      <c r="AE56" s="10">
        <f t="shared" si="22"/>
        <v>69.55078125</v>
      </c>
      <c r="AF56" s="10">
        <f t="shared" si="67"/>
        <v>0</v>
      </c>
      <c r="AG56" s="10">
        <f t="shared" si="68"/>
        <v>0</v>
      </c>
      <c r="AH56" s="10">
        <v>0</v>
      </c>
      <c r="AI56" s="10">
        <f t="shared" si="35"/>
        <v>659.142578125</v>
      </c>
      <c r="AJ56" s="3"/>
      <c r="AK56" s="3">
        <f t="shared" si="50"/>
        <v>12</v>
      </c>
      <c r="AL56" s="5">
        <f t="shared" si="51"/>
        <v>4</v>
      </c>
      <c r="AM56" s="10">
        <f t="shared" si="52"/>
        <v>24</v>
      </c>
      <c r="AN56" s="4">
        <f t="shared" si="69"/>
        <v>0</v>
      </c>
      <c r="AO56" s="10">
        <f t="shared" si="53"/>
        <v>0</v>
      </c>
      <c r="AP56" s="10">
        <f t="shared" si="54"/>
        <v>69.55078125</v>
      </c>
      <c r="AQ56" s="10">
        <f t="shared" si="55"/>
        <v>0</v>
      </c>
      <c r="AR56" s="10">
        <f t="shared" si="40"/>
        <v>0</v>
      </c>
      <c r="AS56" s="10">
        <f t="shared" si="56"/>
        <v>24</v>
      </c>
      <c r="AT56" s="10">
        <f t="shared" si="57"/>
        <v>0</v>
      </c>
      <c r="AU56" s="10">
        <f t="shared" si="26"/>
        <v>48.3671875</v>
      </c>
      <c r="AW56" s="3">
        <f t="shared" si="41"/>
        <v>48</v>
      </c>
      <c r="AX56" s="5">
        <f t="shared" si="42"/>
        <v>28</v>
      </c>
      <c r="AY56" s="10">
        <f t="shared" si="43"/>
        <v>168</v>
      </c>
      <c r="AZ56" s="4">
        <f t="shared" si="70"/>
        <v>0</v>
      </c>
      <c r="BA56" s="10">
        <f t="shared" si="28"/>
        <v>0</v>
      </c>
      <c r="BB56" s="10">
        <f t="shared" si="44"/>
        <v>522.515625</v>
      </c>
      <c r="BC56" s="10">
        <f t="shared" si="45"/>
        <v>0</v>
      </c>
      <c r="BD56" s="10">
        <f t="shared" si="46"/>
        <v>261.2578125</v>
      </c>
      <c r="BE56" s="10">
        <f t="shared" si="47"/>
        <v>168</v>
      </c>
      <c r="BF56" s="10">
        <v>0</v>
      </c>
      <c r="BG56" s="10">
        <f t="shared" si="30"/>
        <v>6647.828125</v>
      </c>
      <c r="BJ56" s="2">
        <f t="shared" si="37"/>
        <v>48</v>
      </c>
      <c r="BK56" s="14">
        <v>0</v>
      </c>
    </row>
    <row r="57" spans="9:63" x14ac:dyDescent="0.25">
      <c r="I57" s="1"/>
      <c r="J57">
        <f t="shared" si="59"/>
        <v>49</v>
      </c>
      <c r="K57" s="5">
        <f t="shared" si="32"/>
        <v>28</v>
      </c>
      <c r="L57" s="10">
        <f t="shared" si="60"/>
        <v>168</v>
      </c>
      <c r="M57" s="4">
        <f t="shared" si="61"/>
        <v>0</v>
      </c>
      <c r="N57" s="10">
        <f t="shared" si="39"/>
        <v>0</v>
      </c>
      <c r="O57" s="10">
        <f t="shared" si="16"/>
        <v>522.515625</v>
      </c>
      <c r="P57" s="10">
        <f t="shared" si="17"/>
        <v>0</v>
      </c>
      <c r="Q57" s="10">
        <f t="shared" si="33"/>
        <v>261.2578125</v>
      </c>
      <c r="R57" s="10">
        <f t="shared" si="18"/>
        <v>168</v>
      </c>
      <c r="S57" s="10">
        <f t="shared" si="62"/>
        <v>0</v>
      </c>
      <c r="T57" s="13">
        <f t="shared" si="19"/>
        <v>6606.3046875</v>
      </c>
      <c r="U57" s="3"/>
      <c r="V57" s="3"/>
      <c r="W57" s="13">
        <f t="shared" si="63"/>
        <v>7547.337890625</v>
      </c>
      <c r="X57" s="11">
        <f t="shared" si="20"/>
        <v>32</v>
      </c>
      <c r="Y57" s="11"/>
      <c r="Z57" s="3">
        <f t="shared" si="21"/>
        <v>49</v>
      </c>
      <c r="AA57" s="5">
        <f t="shared" si="71"/>
        <v>0</v>
      </c>
      <c r="AB57" s="10">
        <f t="shared" si="64"/>
        <v>0</v>
      </c>
      <c r="AC57" s="4">
        <f t="shared" si="65"/>
        <v>0</v>
      </c>
      <c r="AD57" s="10">
        <f t="shared" si="66"/>
        <v>0</v>
      </c>
      <c r="AE57" s="10">
        <f t="shared" si="22"/>
        <v>69.55078125</v>
      </c>
      <c r="AF57" s="10">
        <f t="shared" si="67"/>
        <v>0</v>
      </c>
      <c r="AG57" s="10">
        <f t="shared" si="68"/>
        <v>0</v>
      </c>
      <c r="AH57" s="10">
        <v>0</v>
      </c>
      <c r="AI57" s="10">
        <f t="shared" si="35"/>
        <v>659.142578125</v>
      </c>
      <c r="AJ57" s="3"/>
      <c r="AK57" s="3">
        <f t="shared" si="50"/>
        <v>13</v>
      </c>
      <c r="AL57" s="5">
        <f t="shared" si="51"/>
        <v>4</v>
      </c>
      <c r="AM57" s="10">
        <f t="shared" si="52"/>
        <v>24</v>
      </c>
      <c r="AN57" s="4">
        <f t="shared" si="69"/>
        <v>0</v>
      </c>
      <c r="AO57" s="10">
        <f t="shared" si="53"/>
        <v>0</v>
      </c>
      <c r="AP57" s="10">
        <f t="shared" si="54"/>
        <v>69.55078125</v>
      </c>
      <c r="AQ57" s="10">
        <f t="shared" si="55"/>
        <v>0</v>
      </c>
      <c r="AR57" s="10">
        <f t="shared" si="40"/>
        <v>0</v>
      </c>
      <c r="AS57" s="10">
        <f t="shared" si="56"/>
        <v>24</v>
      </c>
      <c r="AT57" s="10">
        <f t="shared" si="57"/>
        <v>0</v>
      </c>
      <c r="AU57" s="10">
        <f t="shared" si="26"/>
        <v>72.3671875</v>
      </c>
      <c r="AW57" s="3">
        <f t="shared" si="41"/>
        <v>49</v>
      </c>
      <c r="AX57" s="5">
        <f t="shared" si="42"/>
        <v>28</v>
      </c>
      <c r="AY57" s="10">
        <f t="shared" si="43"/>
        <v>168</v>
      </c>
      <c r="AZ57" s="4">
        <f t="shared" si="70"/>
        <v>0</v>
      </c>
      <c r="BA57" s="10">
        <f t="shared" si="28"/>
        <v>0</v>
      </c>
      <c r="BB57" s="10">
        <f t="shared" si="44"/>
        <v>522.515625</v>
      </c>
      <c r="BC57" s="10">
        <f t="shared" si="45"/>
        <v>0</v>
      </c>
      <c r="BD57" s="10">
        <f t="shared" si="46"/>
        <v>261.2578125</v>
      </c>
      <c r="BE57" s="10">
        <f t="shared" si="47"/>
        <v>168</v>
      </c>
      <c r="BF57" s="10">
        <v>0</v>
      </c>
      <c r="BG57" s="10">
        <f t="shared" si="30"/>
        <v>6815.828125</v>
      </c>
      <c r="BJ57" s="2">
        <f t="shared" si="37"/>
        <v>49</v>
      </c>
      <c r="BK57" s="14">
        <v>0</v>
      </c>
    </row>
    <row r="58" spans="9:63" x14ac:dyDescent="0.25">
      <c r="I58" s="1"/>
      <c r="J58">
        <f t="shared" si="59"/>
        <v>50</v>
      </c>
      <c r="K58" s="5">
        <f t="shared" si="32"/>
        <v>28</v>
      </c>
      <c r="L58" s="10">
        <f t="shared" si="60"/>
        <v>168</v>
      </c>
      <c r="M58" s="4">
        <f t="shared" si="61"/>
        <v>0</v>
      </c>
      <c r="N58" s="10">
        <f t="shared" si="39"/>
        <v>0</v>
      </c>
      <c r="O58" s="10">
        <f t="shared" si="16"/>
        <v>522.515625</v>
      </c>
      <c r="P58" s="10">
        <f t="shared" si="17"/>
        <v>0</v>
      </c>
      <c r="Q58" s="10">
        <f t="shared" si="33"/>
        <v>261.2578125</v>
      </c>
      <c r="R58" s="10">
        <f t="shared" si="18"/>
        <v>168</v>
      </c>
      <c r="S58" s="10">
        <f t="shared" si="62"/>
        <v>0</v>
      </c>
      <c r="T58" s="13">
        <f t="shared" si="19"/>
        <v>6774.3046875</v>
      </c>
      <c r="U58" s="3"/>
      <c r="V58" s="3"/>
      <c r="W58" s="13">
        <f t="shared" si="63"/>
        <v>7739.337890625</v>
      </c>
      <c r="X58" s="11">
        <f t="shared" si="20"/>
        <v>32</v>
      </c>
      <c r="Y58" s="11"/>
      <c r="Z58" s="3">
        <f t="shared" si="21"/>
        <v>50</v>
      </c>
      <c r="AA58" s="5">
        <f t="shared" si="71"/>
        <v>0</v>
      </c>
      <c r="AB58" s="10">
        <f t="shared" si="64"/>
        <v>0</v>
      </c>
      <c r="AC58" s="4">
        <f t="shared" si="65"/>
        <v>0</v>
      </c>
      <c r="AD58" s="10">
        <f t="shared" si="66"/>
        <v>0</v>
      </c>
      <c r="AE58" s="10">
        <f t="shared" si="22"/>
        <v>69.55078125</v>
      </c>
      <c r="AF58" s="10">
        <f t="shared" si="67"/>
        <v>0</v>
      </c>
      <c r="AG58" s="10">
        <f t="shared" si="68"/>
        <v>0</v>
      </c>
      <c r="AH58" s="10">
        <v>0</v>
      </c>
      <c r="AI58" s="10">
        <f t="shared" si="35"/>
        <v>659.142578125</v>
      </c>
      <c r="AJ58" s="3"/>
      <c r="AK58" s="3">
        <f t="shared" si="50"/>
        <v>14</v>
      </c>
      <c r="AL58" s="5">
        <f t="shared" si="51"/>
        <v>4</v>
      </c>
      <c r="AM58" s="10">
        <f t="shared" si="52"/>
        <v>24</v>
      </c>
      <c r="AN58" s="4">
        <f t="shared" si="69"/>
        <v>0</v>
      </c>
      <c r="AO58" s="10">
        <f t="shared" si="53"/>
        <v>0</v>
      </c>
      <c r="AP58" s="10">
        <f t="shared" si="54"/>
        <v>69.55078125</v>
      </c>
      <c r="AQ58" s="10">
        <f t="shared" si="55"/>
        <v>0</v>
      </c>
      <c r="AR58" s="10">
        <f t="shared" si="40"/>
        <v>0</v>
      </c>
      <c r="AS58" s="10">
        <f t="shared" si="56"/>
        <v>24</v>
      </c>
      <c r="AT58" s="10">
        <f t="shared" si="57"/>
        <v>0</v>
      </c>
      <c r="AU58" s="10">
        <f t="shared" si="26"/>
        <v>96.3671875</v>
      </c>
      <c r="AW58" s="3">
        <f t="shared" si="41"/>
        <v>50</v>
      </c>
      <c r="AX58" s="5">
        <f t="shared" si="42"/>
        <v>28</v>
      </c>
      <c r="AY58" s="10">
        <f t="shared" si="43"/>
        <v>168</v>
      </c>
      <c r="AZ58" s="4">
        <f t="shared" si="70"/>
        <v>0</v>
      </c>
      <c r="BA58" s="10">
        <f t="shared" si="28"/>
        <v>0</v>
      </c>
      <c r="BB58" s="10">
        <f t="shared" si="44"/>
        <v>522.515625</v>
      </c>
      <c r="BC58" s="10">
        <f t="shared" si="45"/>
        <v>0</v>
      </c>
      <c r="BD58" s="10">
        <f t="shared" si="46"/>
        <v>261.2578125</v>
      </c>
      <c r="BE58" s="10">
        <f t="shared" si="47"/>
        <v>168</v>
      </c>
      <c r="BF58" s="10">
        <v>0</v>
      </c>
      <c r="BG58" s="10">
        <f t="shared" si="30"/>
        <v>6983.828125</v>
      </c>
      <c r="BJ58" s="2">
        <f t="shared" si="37"/>
        <v>50</v>
      </c>
      <c r="BK58" s="14">
        <v>0</v>
      </c>
    </row>
    <row r="59" spans="9:63" x14ac:dyDescent="0.25">
      <c r="I59" s="1"/>
      <c r="J59">
        <f t="shared" si="59"/>
        <v>51</v>
      </c>
      <c r="K59" s="5">
        <f t="shared" si="32"/>
        <v>28</v>
      </c>
      <c r="L59" s="10">
        <f t="shared" si="60"/>
        <v>168</v>
      </c>
      <c r="M59" s="4">
        <f t="shared" si="61"/>
        <v>0</v>
      </c>
      <c r="N59" s="10">
        <f t="shared" si="39"/>
        <v>0</v>
      </c>
      <c r="O59" s="10">
        <f t="shared" si="16"/>
        <v>522.515625</v>
      </c>
      <c r="P59" s="10">
        <f t="shared" si="17"/>
        <v>0</v>
      </c>
      <c r="Q59" s="10">
        <f t="shared" si="33"/>
        <v>261.2578125</v>
      </c>
      <c r="R59" s="10">
        <f t="shared" si="18"/>
        <v>168</v>
      </c>
      <c r="S59" s="10">
        <f t="shared" si="62"/>
        <v>0</v>
      </c>
      <c r="T59" s="13">
        <f t="shared" si="19"/>
        <v>6942.3046875</v>
      </c>
      <c r="U59" s="3"/>
      <c r="V59" s="3"/>
      <c r="W59" s="13">
        <f t="shared" si="63"/>
        <v>7966.11328125</v>
      </c>
      <c r="X59" s="11">
        <f t="shared" si="20"/>
        <v>32</v>
      </c>
      <c r="Y59" s="11"/>
      <c r="Z59" s="3">
        <f t="shared" si="21"/>
        <v>51</v>
      </c>
      <c r="AA59" s="5">
        <f t="shared" si="71"/>
        <v>0</v>
      </c>
      <c r="AB59" s="10">
        <f t="shared" si="64"/>
        <v>0</v>
      </c>
      <c r="AC59" s="4">
        <f t="shared" si="65"/>
        <v>0</v>
      </c>
      <c r="AD59" s="10">
        <f t="shared" si="66"/>
        <v>0</v>
      </c>
      <c r="AE59" s="10">
        <f t="shared" si="22"/>
        <v>69.55078125</v>
      </c>
      <c r="AF59" s="10">
        <f t="shared" si="67"/>
        <v>0</v>
      </c>
      <c r="AG59" s="10">
        <f t="shared" si="68"/>
        <v>0</v>
      </c>
      <c r="AH59" s="10">
        <v>0</v>
      </c>
      <c r="AI59" s="10">
        <f t="shared" si="35"/>
        <v>659.142578125</v>
      </c>
      <c r="AJ59" s="3"/>
      <c r="AK59" s="3">
        <f t="shared" si="50"/>
        <v>15</v>
      </c>
      <c r="AL59" s="5">
        <f t="shared" si="51"/>
        <v>4</v>
      </c>
      <c r="AM59" s="10">
        <f t="shared" si="52"/>
        <v>24</v>
      </c>
      <c r="AN59" s="4">
        <f t="shared" si="69"/>
        <v>0</v>
      </c>
      <c r="AO59" s="10">
        <f t="shared" si="53"/>
        <v>0</v>
      </c>
      <c r="AP59" s="10">
        <f t="shared" si="54"/>
        <v>69.55078125</v>
      </c>
      <c r="AQ59" s="10">
        <f t="shared" si="55"/>
        <v>34.775390625</v>
      </c>
      <c r="AR59" s="10">
        <f t="shared" si="40"/>
        <v>34.775390625</v>
      </c>
      <c r="AS59" s="10">
        <f t="shared" si="56"/>
        <v>58.775390625</v>
      </c>
      <c r="AT59" s="10">
        <f t="shared" si="57"/>
        <v>0</v>
      </c>
      <c r="AU59" s="10">
        <f t="shared" si="26"/>
        <v>155.142578125</v>
      </c>
      <c r="AW59" s="3">
        <f t="shared" si="41"/>
        <v>51</v>
      </c>
      <c r="AX59" s="5">
        <f t="shared" si="42"/>
        <v>28</v>
      </c>
      <c r="AY59" s="10">
        <f t="shared" si="43"/>
        <v>168</v>
      </c>
      <c r="AZ59" s="4">
        <f t="shared" si="70"/>
        <v>0</v>
      </c>
      <c r="BA59" s="10">
        <f t="shared" si="28"/>
        <v>0</v>
      </c>
      <c r="BB59" s="10">
        <f t="shared" si="44"/>
        <v>522.515625</v>
      </c>
      <c r="BC59" s="10">
        <f t="shared" si="45"/>
        <v>0</v>
      </c>
      <c r="BD59" s="10">
        <f t="shared" si="46"/>
        <v>261.2578125</v>
      </c>
      <c r="BE59" s="10">
        <f t="shared" si="47"/>
        <v>168</v>
      </c>
      <c r="BF59" s="10">
        <v>0</v>
      </c>
      <c r="BG59" s="10">
        <f t="shared" si="30"/>
        <v>7151.828125</v>
      </c>
      <c r="BJ59" s="2">
        <f t="shared" si="37"/>
        <v>51</v>
      </c>
      <c r="BK59" s="14">
        <v>0</v>
      </c>
    </row>
    <row r="60" spans="9:63" x14ac:dyDescent="0.25">
      <c r="I60" s="1"/>
      <c r="J60">
        <f t="shared" si="59"/>
        <v>52</v>
      </c>
      <c r="K60" s="5">
        <f t="shared" si="32"/>
        <v>28</v>
      </c>
      <c r="L60" s="10">
        <f t="shared" si="60"/>
        <v>168</v>
      </c>
      <c r="M60" s="4">
        <f t="shared" si="61"/>
        <v>0</v>
      </c>
      <c r="N60" s="10">
        <f t="shared" si="39"/>
        <v>0</v>
      </c>
      <c r="O60" s="10">
        <f t="shared" si="16"/>
        <v>522.515625</v>
      </c>
      <c r="P60" s="10">
        <f t="shared" si="17"/>
        <v>0</v>
      </c>
      <c r="Q60" s="10">
        <f t="shared" si="33"/>
        <v>261.2578125</v>
      </c>
      <c r="R60" s="10">
        <f t="shared" si="18"/>
        <v>168</v>
      </c>
      <c r="S60" s="10">
        <f t="shared" si="62"/>
        <v>0</v>
      </c>
      <c r="T60" s="13">
        <f t="shared" ref="T60:T67" si="72">R60+T59+S60+IF(J60=MAX($J$9:$J$2000),Q60,0)</f>
        <v>7110.3046875</v>
      </c>
      <c r="U60" s="3"/>
      <c r="V60" s="3"/>
      <c r="W60" s="13">
        <f t="shared" si="63"/>
        <v>8158.11328125</v>
      </c>
      <c r="X60" s="11">
        <f t="shared" si="20"/>
        <v>32</v>
      </c>
      <c r="Y60" s="11"/>
      <c r="Z60" s="3">
        <f t="shared" si="21"/>
        <v>52</v>
      </c>
      <c r="AA60" s="5">
        <f t="shared" si="71"/>
        <v>0</v>
      </c>
      <c r="AB60" s="10">
        <f t="shared" si="64"/>
        <v>0</v>
      </c>
      <c r="AC60" s="4">
        <f t="shared" si="65"/>
        <v>0</v>
      </c>
      <c r="AD60" s="10">
        <f t="shared" si="66"/>
        <v>0</v>
      </c>
      <c r="AE60" s="10">
        <f t="shared" si="22"/>
        <v>69.55078125</v>
      </c>
      <c r="AF60" s="10">
        <f t="shared" si="67"/>
        <v>0</v>
      </c>
      <c r="AG60" s="10">
        <f t="shared" si="68"/>
        <v>0</v>
      </c>
      <c r="AH60" s="10">
        <v>0</v>
      </c>
      <c r="AI60" s="10">
        <f t="shared" si="35"/>
        <v>659.142578125</v>
      </c>
      <c r="AJ60" s="3"/>
      <c r="AK60" s="3">
        <f t="shared" si="50"/>
        <v>16</v>
      </c>
      <c r="AL60" s="5">
        <f t="shared" si="51"/>
        <v>4</v>
      </c>
      <c r="AM60" s="10">
        <f t="shared" si="52"/>
        <v>24</v>
      </c>
      <c r="AN60" s="4">
        <f t="shared" si="69"/>
        <v>0</v>
      </c>
      <c r="AO60" s="10">
        <f t="shared" si="53"/>
        <v>0</v>
      </c>
      <c r="AP60" s="10">
        <f t="shared" si="54"/>
        <v>69.55078125</v>
      </c>
      <c r="AQ60" s="10">
        <f t="shared" si="55"/>
        <v>0</v>
      </c>
      <c r="AR60" s="10">
        <f t="shared" si="40"/>
        <v>34.775390625</v>
      </c>
      <c r="AS60" s="10">
        <f t="shared" si="56"/>
        <v>24</v>
      </c>
      <c r="AT60" s="10">
        <f t="shared" si="57"/>
        <v>0</v>
      </c>
      <c r="AU60" s="10">
        <f t="shared" si="26"/>
        <v>179.142578125</v>
      </c>
      <c r="AW60" s="3">
        <f t="shared" si="41"/>
        <v>52</v>
      </c>
      <c r="AX60" s="5">
        <f t="shared" si="42"/>
        <v>28</v>
      </c>
      <c r="AY60" s="10">
        <f t="shared" si="43"/>
        <v>168</v>
      </c>
      <c r="AZ60" s="4">
        <f t="shared" si="70"/>
        <v>0</v>
      </c>
      <c r="BA60" s="10">
        <f t="shared" si="28"/>
        <v>0</v>
      </c>
      <c r="BB60" s="10">
        <f t="shared" si="44"/>
        <v>522.515625</v>
      </c>
      <c r="BC60" s="10">
        <f t="shared" si="45"/>
        <v>0</v>
      </c>
      <c r="BD60" s="10">
        <f t="shared" si="46"/>
        <v>261.2578125</v>
      </c>
      <c r="BE60" s="10">
        <f t="shared" si="47"/>
        <v>168</v>
      </c>
      <c r="BF60" s="10">
        <v>0</v>
      </c>
      <c r="BG60" s="10">
        <f t="shared" si="30"/>
        <v>7319.828125</v>
      </c>
      <c r="BJ60" s="2">
        <f t="shared" si="37"/>
        <v>52</v>
      </c>
      <c r="BK60" s="14">
        <v>0</v>
      </c>
    </row>
    <row r="61" spans="9:63" x14ac:dyDescent="0.25">
      <c r="I61" s="1"/>
      <c r="J61">
        <f t="shared" si="59"/>
        <v>53</v>
      </c>
      <c r="K61" s="5">
        <f t="shared" si="32"/>
        <v>28</v>
      </c>
      <c r="L61" s="10">
        <f t="shared" si="60"/>
        <v>168</v>
      </c>
      <c r="M61" s="4">
        <f t="shared" si="61"/>
        <v>0</v>
      </c>
      <c r="N61" s="10">
        <f t="shared" si="39"/>
        <v>0</v>
      </c>
      <c r="O61" s="10">
        <f t="shared" si="16"/>
        <v>522.515625</v>
      </c>
      <c r="P61" s="10">
        <f t="shared" si="17"/>
        <v>0</v>
      </c>
      <c r="Q61" s="10">
        <f t="shared" si="33"/>
        <v>261.2578125</v>
      </c>
      <c r="R61" s="10">
        <f t="shared" si="18"/>
        <v>168</v>
      </c>
      <c r="S61" s="10">
        <f t="shared" si="62"/>
        <v>0</v>
      </c>
      <c r="T61" s="13">
        <f t="shared" si="72"/>
        <v>7278.3046875</v>
      </c>
      <c r="U61" s="3"/>
      <c r="V61" s="3"/>
      <c r="W61" s="13">
        <f t="shared" si="63"/>
        <v>8350.11328125</v>
      </c>
      <c r="X61" s="11">
        <f t="shared" si="20"/>
        <v>32</v>
      </c>
      <c r="Y61" s="11"/>
      <c r="Z61" s="3">
        <f t="shared" si="21"/>
        <v>53</v>
      </c>
      <c r="AA61" s="5">
        <f t="shared" si="71"/>
        <v>0</v>
      </c>
      <c r="AB61" s="10">
        <f t="shared" si="64"/>
        <v>0</v>
      </c>
      <c r="AC61" s="4">
        <f t="shared" si="65"/>
        <v>0</v>
      </c>
      <c r="AD61" s="10">
        <f t="shared" si="66"/>
        <v>0</v>
      </c>
      <c r="AE61" s="10">
        <f t="shared" si="22"/>
        <v>69.55078125</v>
      </c>
      <c r="AF61" s="10">
        <f t="shared" si="67"/>
        <v>0</v>
      </c>
      <c r="AG61" s="10">
        <f t="shared" si="68"/>
        <v>0</v>
      </c>
      <c r="AH61" s="10">
        <v>0</v>
      </c>
      <c r="AI61" s="10">
        <f t="shared" si="35"/>
        <v>659.142578125</v>
      </c>
      <c r="AJ61" s="3"/>
      <c r="AK61" s="3">
        <f t="shared" si="50"/>
        <v>17</v>
      </c>
      <c r="AL61" s="5">
        <f t="shared" si="51"/>
        <v>4</v>
      </c>
      <c r="AM61" s="10">
        <f t="shared" si="52"/>
        <v>24</v>
      </c>
      <c r="AN61" s="4">
        <f t="shared" si="69"/>
        <v>0</v>
      </c>
      <c r="AO61" s="10">
        <f t="shared" si="53"/>
        <v>0</v>
      </c>
      <c r="AP61" s="10">
        <f t="shared" si="54"/>
        <v>69.55078125</v>
      </c>
      <c r="AQ61" s="10">
        <f t="shared" si="55"/>
        <v>0</v>
      </c>
      <c r="AR61" s="10">
        <f t="shared" si="40"/>
        <v>34.775390625</v>
      </c>
      <c r="AS61" s="10">
        <f t="shared" si="56"/>
        <v>24</v>
      </c>
      <c r="AT61" s="10">
        <f t="shared" si="57"/>
        <v>0</v>
      </c>
      <c r="AU61" s="10">
        <f t="shared" si="26"/>
        <v>203.142578125</v>
      </c>
      <c r="AW61" s="3">
        <f t="shared" si="41"/>
        <v>53</v>
      </c>
      <c r="AX61" s="5">
        <f t="shared" si="42"/>
        <v>28</v>
      </c>
      <c r="AY61" s="10">
        <f t="shared" si="43"/>
        <v>168</v>
      </c>
      <c r="AZ61" s="4">
        <f t="shared" si="70"/>
        <v>0</v>
      </c>
      <c r="BA61" s="10">
        <f t="shared" si="28"/>
        <v>0</v>
      </c>
      <c r="BB61" s="10">
        <f t="shared" si="44"/>
        <v>522.515625</v>
      </c>
      <c r="BC61" s="10">
        <f t="shared" si="45"/>
        <v>0</v>
      </c>
      <c r="BD61" s="10">
        <f t="shared" si="46"/>
        <v>261.2578125</v>
      </c>
      <c r="BE61" s="10">
        <f t="shared" si="47"/>
        <v>168</v>
      </c>
      <c r="BF61" s="10">
        <v>0</v>
      </c>
      <c r="BG61" s="10">
        <f t="shared" si="30"/>
        <v>7487.828125</v>
      </c>
      <c r="BJ61" s="2">
        <f t="shared" si="37"/>
        <v>53</v>
      </c>
      <c r="BK61" s="14">
        <v>0</v>
      </c>
    </row>
    <row r="62" spans="9:63" x14ac:dyDescent="0.25">
      <c r="I62" s="1"/>
      <c r="J62">
        <f t="shared" si="59"/>
        <v>54</v>
      </c>
      <c r="K62" s="5">
        <f t="shared" si="32"/>
        <v>28</v>
      </c>
      <c r="L62" s="10">
        <f t="shared" si="60"/>
        <v>168</v>
      </c>
      <c r="M62" s="4">
        <f t="shared" si="61"/>
        <v>0</v>
      </c>
      <c r="N62" s="10">
        <f t="shared" si="39"/>
        <v>0</v>
      </c>
      <c r="O62" s="10">
        <f t="shared" si="16"/>
        <v>522.515625</v>
      </c>
      <c r="P62" s="10">
        <f t="shared" si="17"/>
        <v>0</v>
      </c>
      <c r="Q62" s="10">
        <f t="shared" si="33"/>
        <v>261.2578125</v>
      </c>
      <c r="R62" s="10">
        <f t="shared" si="18"/>
        <v>168</v>
      </c>
      <c r="S62" s="10">
        <f t="shared" si="62"/>
        <v>0</v>
      </c>
      <c r="T62" s="13">
        <f t="shared" si="72"/>
        <v>7446.3046875</v>
      </c>
      <c r="U62" s="3"/>
      <c r="V62" s="3"/>
      <c r="W62" s="13">
        <f t="shared" si="63"/>
        <v>8542.11328125</v>
      </c>
      <c r="X62" s="11">
        <f t="shared" si="20"/>
        <v>32</v>
      </c>
      <c r="Y62" s="11"/>
      <c r="Z62" s="3">
        <f t="shared" si="21"/>
        <v>54</v>
      </c>
      <c r="AA62" s="5">
        <f t="shared" si="71"/>
        <v>0</v>
      </c>
      <c r="AB62" s="10">
        <f t="shared" si="64"/>
        <v>0</v>
      </c>
      <c r="AC62" s="4">
        <f t="shared" si="65"/>
        <v>0</v>
      </c>
      <c r="AD62" s="10">
        <f t="shared" si="66"/>
        <v>0</v>
      </c>
      <c r="AE62" s="10">
        <f t="shared" si="22"/>
        <v>69.55078125</v>
      </c>
      <c r="AF62" s="10">
        <f t="shared" si="67"/>
        <v>0</v>
      </c>
      <c r="AG62" s="10">
        <f t="shared" si="68"/>
        <v>0</v>
      </c>
      <c r="AH62" s="10">
        <v>0</v>
      </c>
      <c r="AI62" s="10">
        <f t="shared" si="35"/>
        <v>659.142578125</v>
      </c>
      <c r="AJ62" s="3"/>
      <c r="AK62" s="3">
        <f t="shared" si="50"/>
        <v>18</v>
      </c>
      <c r="AL62" s="5">
        <f t="shared" si="51"/>
        <v>4</v>
      </c>
      <c r="AM62" s="10">
        <f t="shared" si="52"/>
        <v>24</v>
      </c>
      <c r="AN62" s="4">
        <f t="shared" si="69"/>
        <v>0</v>
      </c>
      <c r="AO62" s="10">
        <f t="shared" si="53"/>
        <v>0</v>
      </c>
      <c r="AP62" s="10">
        <f t="shared" si="54"/>
        <v>69.55078125</v>
      </c>
      <c r="AQ62" s="10">
        <f t="shared" si="55"/>
        <v>0</v>
      </c>
      <c r="AR62" s="10">
        <f t="shared" si="40"/>
        <v>34.775390625</v>
      </c>
      <c r="AS62" s="10">
        <f t="shared" si="56"/>
        <v>24</v>
      </c>
      <c r="AT62" s="10">
        <f t="shared" si="57"/>
        <v>0</v>
      </c>
      <c r="AU62" s="10">
        <f t="shared" si="26"/>
        <v>227.142578125</v>
      </c>
      <c r="AW62" s="3">
        <f t="shared" si="41"/>
        <v>54</v>
      </c>
      <c r="AX62" s="5">
        <f t="shared" si="42"/>
        <v>28</v>
      </c>
      <c r="AY62" s="10">
        <f t="shared" si="43"/>
        <v>168</v>
      </c>
      <c r="AZ62" s="4">
        <f t="shared" si="70"/>
        <v>0</v>
      </c>
      <c r="BA62" s="10">
        <f t="shared" si="28"/>
        <v>0</v>
      </c>
      <c r="BB62" s="10">
        <f t="shared" si="44"/>
        <v>522.515625</v>
      </c>
      <c r="BC62" s="10">
        <f t="shared" si="45"/>
        <v>0</v>
      </c>
      <c r="BD62" s="10">
        <f t="shared" si="46"/>
        <v>261.2578125</v>
      </c>
      <c r="BE62" s="10">
        <f t="shared" si="47"/>
        <v>168</v>
      </c>
      <c r="BF62" s="10">
        <v>0</v>
      </c>
      <c r="BG62" s="10">
        <f t="shared" si="30"/>
        <v>7655.828125</v>
      </c>
      <c r="BJ62" s="2">
        <f t="shared" si="37"/>
        <v>54</v>
      </c>
      <c r="BK62" s="14">
        <v>0</v>
      </c>
    </row>
    <row r="63" spans="9:63" x14ac:dyDescent="0.25">
      <c r="I63" s="1"/>
      <c r="J63">
        <f t="shared" si="59"/>
        <v>55</v>
      </c>
      <c r="K63" s="5">
        <f t="shared" si="32"/>
        <v>28</v>
      </c>
      <c r="L63" s="10">
        <f t="shared" si="60"/>
        <v>168</v>
      </c>
      <c r="M63" s="4">
        <f t="shared" si="61"/>
        <v>0</v>
      </c>
      <c r="N63" s="10">
        <f t="shared" si="39"/>
        <v>0</v>
      </c>
      <c r="O63" s="10">
        <f t="shared" si="16"/>
        <v>522.515625</v>
      </c>
      <c r="P63" s="10">
        <f t="shared" si="17"/>
        <v>0</v>
      </c>
      <c r="Q63" s="10">
        <f t="shared" si="33"/>
        <v>261.2578125</v>
      </c>
      <c r="R63" s="10">
        <f t="shared" si="18"/>
        <v>168</v>
      </c>
      <c r="S63" s="10">
        <f t="shared" si="62"/>
        <v>0</v>
      </c>
      <c r="T63" s="13">
        <f t="shared" si="72"/>
        <v>7614.3046875</v>
      </c>
      <c r="U63" s="3"/>
      <c r="V63" s="3"/>
      <c r="W63" s="13">
        <f t="shared" si="63"/>
        <v>8734.11328125</v>
      </c>
      <c r="X63" s="11">
        <f t="shared" si="20"/>
        <v>32</v>
      </c>
      <c r="Y63" s="11"/>
      <c r="Z63" s="3">
        <f t="shared" si="21"/>
        <v>55</v>
      </c>
      <c r="AA63" s="5">
        <f t="shared" si="71"/>
        <v>0</v>
      </c>
      <c r="AB63" s="10">
        <f t="shared" si="64"/>
        <v>0</v>
      </c>
      <c r="AC63" s="4">
        <f t="shared" si="65"/>
        <v>0</v>
      </c>
      <c r="AD63" s="10">
        <f t="shared" si="66"/>
        <v>0</v>
      </c>
      <c r="AE63" s="10">
        <f t="shared" si="22"/>
        <v>69.55078125</v>
      </c>
      <c r="AF63" s="10">
        <f t="shared" si="67"/>
        <v>0</v>
      </c>
      <c r="AG63" s="10">
        <f t="shared" si="68"/>
        <v>0</v>
      </c>
      <c r="AH63" s="10">
        <v>0</v>
      </c>
      <c r="AI63" s="10">
        <f t="shared" si="35"/>
        <v>659.142578125</v>
      </c>
      <c r="AJ63" s="3"/>
      <c r="AK63" s="3">
        <f t="shared" si="50"/>
        <v>19</v>
      </c>
      <c r="AL63" s="5">
        <f t="shared" si="51"/>
        <v>4</v>
      </c>
      <c r="AM63" s="10">
        <f t="shared" si="52"/>
        <v>24</v>
      </c>
      <c r="AN63" s="4">
        <f t="shared" si="69"/>
        <v>0</v>
      </c>
      <c r="AO63" s="10">
        <f t="shared" si="53"/>
        <v>0</v>
      </c>
      <c r="AP63" s="10">
        <f t="shared" si="54"/>
        <v>69.55078125</v>
      </c>
      <c r="AQ63" s="10">
        <f t="shared" si="55"/>
        <v>0</v>
      </c>
      <c r="AR63" s="10">
        <f t="shared" si="40"/>
        <v>34.775390625</v>
      </c>
      <c r="AS63" s="10">
        <f t="shared" si="56"/>
        <v>24</v>
      </c>
      <c r="AT63" s="10">
        <f t="shared" si="57"/>
        <v>0</v>
      </c>
      <c r="AU63" s="10">
        <f t="shared" si="26"/>
        <v>251.142578125</v>
      </c>
      <c r="AW63" s="3">
        <f t="shared" si="41"/>
        <v>55</v>
      </c>
      <c r="AX63" s="5">
        <f t="shared" si="42"/>
        <v>28</v>
      </c>
      <c r="AY63" s="10">
        <f t="shared" si="43"/>
        <v>168</v>
      </c>
      <c r="AZ63" s="4">
        <f t="shared" si="70"/>
        <v>0</v>
      </c>
      <c r="BA63" s="10">
        <f t="shared" si="28"/>
        <v>0</v>
      </c>
      <c r="BB63" s="10">
        <f t="shared" si="44"/>
        <v>522.515625</v>
      </c>
      <c r="BC63" s="10">
        <f t="shared" si="45"/>
        <v>0</v>
      </c>
      <c r="BD63" s="10">
        <f t="shared" si="46"/>
        <v>261.2578125</v>
      </c>
      <c r="BE63" s="10">
        <f t="shared" si="47"/>
        <v>168</v>
      </c>
      <c r="BF63" s="10">
        <v>0</v>
      </c>
      <c r="BG63" s="10">
        <f t="shared" si="30"/>
        <v>7823.828125</v>
      </c>
      <c r="BJ63" s="2">
        <f t="shared" si="37"/>
        <v>55</v>
      </c>
      <c r="BK63" s="14">
        <v>0</v>
      </c>
    </row>
    <row r="64" spans="9:63" x14ac:dyDescent="0.25">
      <c r="I64" s="1"/>
      <c r="J64">
        <f t="shared" si="59"/>
        <v>56</v>
      </c>
      <c r="K64" s="5">
        <f t="shared" si="32"/>
        <v>28</v>
      </c>
      <c r="L64" s="10">
        <f t="shared" si="60"/>
        <v>168</v>
      </c>
      <c r="M64" s="4">
        <f t="shared" si="61"/>
        <v>0</v>
      </c>
      <c r="N64" s="10">
        <f t="shared" si="39"/>
        <v>0</v>
      </c>
      <c r="O64" s="10">
        <f t="shared" si="16"/>
        <v>522.515625</v>
      </c>
      <c r="P64" s="10">
        <f t="shared" si="17"/>
        <v>0</v>
      </c>
      <c r="Q64" s="10">
        <f t="shared" si="33"/>
        <v>261.2578125</v>
      </c>
      <c r="R64" s="10">
        <f t="shared" si="18"/>
        <v>168</v>
      </c>
      <c r="S64" s="10">
        <f t="shared" si="62"/>
        <v>0</v>
      </c>
      <c r="T64" s="13">
        <f t="shared" si="72"/>
        <v>7782.3046875</v>
      </c>
      <c r="U64" s="3"/>
      <c r="V64" s="3"/>
      <c r="W64" s="13">
        <f t="shared" si="63"/>
        <v>8926.11328125</v>
      </c>
      <c r="X64" s="11">
        <f t="shared" si="20"/>
        <v>32</v>
      </c>
      <c r="Y64" s="11"/>
      <c r="Z64" s="3">
        <f t="shared" si="21"/>
        <v>56</v>
      </c>
      <c r="AA64" s="5">
        <f t="shared" si="71"/>
        <v>0</v>
      </c>
      <c r="AB64" s="10">
        <f t="shared" si="64"/>
        <v>0</v>
      </c>
      <c r="AC64" s="4">
        <f t="shared" si="65"/>
        <v>0</v>
      </c>
      <c r="AD64" s="10">
        <f t="shared" si="66"/>
        <v>0</v>
      </c>
      <c r="AE64" s="10">
        <f t="shared" si="22"/>
        <v>69.55078125</v>
      </c>
      <c r="AF64" s="10">
        <f t="shared" si="67"/>
        <v>0</v>
      </c>
      <c r="AG64" s="10">
        <f t="shared" si="68"/>
        <v>0</v>
      </c>
      <c r="AH64" s="10">
        <v>0</v>
      </c>
      <c r="AI64" s="10">
        <f t="shared" si="35"/>
        <v>659.142578125</v>
      </c>
      <c r="AJ64" s="3"/>
      <c r="AK64" s="3">
        <f t="shared" si="50"/>
        <v>20</v>
      </c>
      <c r="AL64" s="5">
        <f t="shared" si="51"/>
        <v>4</v>
      </c>
      <c r="AM64" s="10">
        <f t="shared" si="52"/>
        <v>24</v>
      </c>
      <c r="AN64" s="4">
        <f t="shared" si="69"/>
        <v>0</v>
      </c>
      <c r="AO64" s="10">
        <f t="shared" si="53"/>
        <v>0</v>
      </c>
      <c r="AP64" s="10">
        <f t="shared" si="54"/>
        <v>69.55078125</v>
      </c>
      <c r="AQ64" s="10">
        <f t="shared" si="55"/>
        <v>0</v>
      </c>
      <c r="AR64" s="10">
        <f t="shared" si="40"/>
        <v>34.775390625</v>
      </c>
      <c r="AS64" s="10">
        <f t="shared" si="56"/>
        <v>24</v>
      </c>
      <c r="AT64" s="10">
        <f t="shared" si="57"/>
        <v>0</v>
      </c>
      <c r="AU64" s="10">
        <f t="shared" si="26"/>
        <v>275.142578125</v>
      </c>
      <c r="AW64" s="3">
        <f t="shared" si="41"/>
        <v>56</v>
      </c>
      <c r="AX64" s="5">
        <f t="shared" si="42"/>
        <v>28</v>
      </c>
      <c r="AY64" s="10">
        <f t="shared" si="43"/>
        <v>168</v>
      </c>
      <c r="AZ64" s="4">
        <f t="shared" si="70"/>
        <v>0</v>
      </c>
      <c r="BA64" s="10">
        <f t="shared" si="28"/>
        <v>0</v>
      </c>
      <c r="BB64" s="10">
        <f t="shared" si="44"/>
        <v>522.515625</v>
      </c>
      <c r="BC64" s="10">
        <f t="shared" si="45"/>
        <v>0</v>
      </c>
      <c r="BD64" s="10">
        <f t="shared" si="46"/>
        <v>261.2578125</v>
      </c>
      <c r="BE64" s="10">
        <f t="shared" si="47"/>
        <v>168</v>
      </c>
      <c r="BF64" s="10">
        <v>0</v>
      </c>
      <c r="BG64" s="10">
        <f t="shared" si="30"/>
        <v>7991.828125</v>
      </c>
      <c r="BJ64" s="2">
        <f t="shared" si="37"/>
        <v>56</v>
      </c>
      <c r="BK64" s="14">
        <v>0</v>
      </c>
    </row>
    <row r="65" spans="9:63" x14ac:dyDescent="0.25">
      <c r="I65" s="1"/>
      <c r="J65">
        <f t="shared" si="59"/>
        <v>57</v>
      </c>
      <c r="K65" s="5">
        <f t="shared" si="32"/>
        <v>28</v>
      </c>
      <c r="L65" s="10">
        <f t="shared" si="60"/>
        <v>168</v>
      </c>
      <c r="M65" s="4">
        <f t="shared" si="61"/>
        <v>0</v>
      </c>
      <c r="N65" s="10">
        <f t="shared" si="39"/>
        <v>0</v>
      </c>
      <c r="O65" s="10">
        <f t="shared" si="16"/>
        <v>522.515625</v>
      </c>
      <c r="P65" s="10">
        <f t="shared" si="17"/>
        <v>0</v>
      </c>
      <c r="Q65" s="10">
        <f t="shared" si="33"/>
        <v>261.2578125</v>
      </c>
      <c r="R65" s="10">
        <f t="shared" si="18"/>
        <v>168</v>
      </c>
      <c r="S65" s="10">
        <f t="shared" si="62"/>
        <v>0</v>
      </c>
      <c r="T65" s="13">
        <f t="shared" si="72"/>
        <v>7950.3046875</v>
      </c>
      <c r="U65" s="3"/>
      <c r="V65" s="3"/>
      <c r="W65" s="13">
        <f t="shared" si="63"/>
        <v>9118.11328125</v>
      </c>
      <c r="X65" s="11">
        <f t="shared" si="20"/>
        <v>32</v>
      </c>
      <c r="Y65" s="11"/>
      <c r="Z65" s="3">
        <f t="shared" si="21"/>
        <v>57</v>
      </c>
      <c r="AA65" s="5">
        <f t="shared" si="71"/>
        <v>0</v>
      </c>
      <c r="AB65" s="10">
        <f t="shared" si="64"/>
        <v>0</v>
      </c>
      <c r="AC65" s="4">
        <f t="shared" si="65"/>
        <v>0</v>
      </c>
      <c r="AD65" s="10">
        <f t="shared" si="66"/>
        <v>0</v>
      </c>
      <c r="AE65" s="10">
        <f t="shared" si="22"/>
        <v>69.55078125</v>
      </c>
      <c r="AF65" s="10">
        <f t="shared" si="67"/>
        <v>0</v>
      </c>
      <c r="AG65" s="10">
        <f t="shared" si="68"/>
        <v>0</v>
      </c>
      <c r="AH65" s="10">
        <v>0</v>
      </c>
      <c r="AI65" s="10">
        <f t="shared" si="35"/>
        <v>659.142578125</v>
      </c>
      <c r="AJ65" s="3"/>
      <c r="AK65" s="3">
        <f t="shared" si="50"/>
        <v>21</v>
      </c>
      <c r="AL65" s="5">
        <f t="shared" si="51"/>
        <v>4</v>
      </c>
      <c r="AM65" s="10">
        <f t="shared" si="52"/>
        <v>24</v>
      </c>
      <c r="AN65" s="4">
        <f t="shared" si="69"/>
        <v>0</v>
      </c>
      <c r="AO65" s="10">
        <f t="shared" si="53"/>
        <v>0</v>
      </c>
      <c r="AP65" s="10">
        <f t="shared" si="54"/>
        <v>69.55078125</v>
      </c>
      <c r="AQ65" s="10">
        <f t="shared" si="55"/>
        <v>0</v>
      </c>
      <c r="AR65" s="10">
        <f t="shared" si="40"/>
        <v>34.775390625</v>
      </c>
      <c r="AS65" s="10">
        <f t="shared" si="56"/>
        <v>24</v>
      </c>
      <c r="AT65" s="10">
        <f t="shared" si="57"/>
        <v>0</v>
      </c>
      <c r="AU65" s="10">
        <f t="shared" si="26"/>
        <v>299.142578125</v>
      </c>
      <c r="AW65" s="3">
        <f t="shared" si="41"/>
        <v>57</v>
      </c>
      <c r="AX65" s="5">
        <f t="shared" si="42"/>
        <v>28</v>
      </c>
      <c r="AY65" s="10">
        <f t="shared" si="43"/>
        <v>168</v>
      </c>
      <c r="AZ65" s="4">
        <f t="shared" si="70"/>
        <v>0</v>
      </c>
      <c r="BA65" s="10">
        <f t="shared" si="28"/>
        <v>0</v>
      </c>
      <c r="BB65" s="10">
        <f t="shared" si="44"/>
        <v>522.515625</v>
      </c>
      <c r="BC65" s="10">
        <f t="shared" si="45"/>
        <v>0</v>
      </c>
      <c r="BD65" s="10">
        <f t="shared" si="46"/>
        <v>261.2578125</v>
      </c>
      <c r="BE65" s="10">
        <f t="shared" si="47"/>
        <v>168</v>
      </c>
      <c r="BF65" s="10">
        <v>0</v>
      </c>
      <c r="BG65" s="10">
        <f t="shared" si="30"/>
        <v>8159.828125</v>
      </c>
      <c r="BJ65" s="2">
        <f t="shared" si="37"/>
        <v>57</v>
      </c>
      <c r="BK65" s="14">
        <v>0</v>
      </c>
    </row>
    <row r="66" spans="9:63" x14ac:dyDescent="0.25">
      <c r="I66" s="1"/>
      <c r="J66">
        <f t="shared" si="59"/>
        <v>58</v>
      </c>
      <c r="K66" s="5">
        <f t="shared" si="32"/>
        <v>28</v>
      </c>
      <c r="L66" s="10">
        <f t="shared" si="60"/>
        <v>168</v>
      </c>
      <c r="M66" s="4">
        <f t="shared" si="61"/>
        <v>0</v>
      </c>
      <c r="N66" s="10">
        <f t="shared" si="39"/>
        <v>0</v>
      </c>
      <c r="O66" s="10">
        <f t="shared" si="16"/>
        <v>522.515625</v>
      </c>
      <c r="P66" s="10">
        <f t="shared" si="17"/>
        <v>0</v>
      </c>
      <c r="Q66" s="10">
        <f t="shared" si="33"/>
        <v>261.2578125</v>
      </c>
      <c r="R66" s="10">
        <f t="shared" si="18"/>
        <v>168</v>
      </c>
      <c r="S66" s="10">
        <f t="shared" si="62"/>
        <v>0</v>
      </c>
      <c r="T66" s="13">
        <f t="shared" si="72"/>
        <v>8118.3046875</v>
      </c>
      <c r="U66" s="3"/>
      <c r="V66" s="3"/>
      <c r="W66" s="13">
        <f t="shared" si="63"/>
        <v>9310.11328125</v>
      </c>
      <c r="X66" s="11">
        <f t="shared" si="20"/>
        <v>32</v>
      </c>
      <c r="Y66" s="11"/>
      <c r="Z66" s="3">
        <f t="shared" si="21"/>
        <v>58</v>
      </c>
      <c r="AA66" s="5">
        <f t="shared" si="71"/>
        <v>0</v>
      </c>
      <c r="AB66" s="10">
        <f t="shared" si="64"/>
        <v>0</v>
      </c>
      <c r="AC66" s="4">
        <f t="shared" si="65"/>
        <v>0</v>
      </c>
      <c r="AD66" s="10">
        <f t="shared" si="66"/>
        <v>0</v>
      </c>
      <c r="AE66" s="10">
        <f t="shared" si="22"/>
        <v>69.55078125</v>
      </c>
      <c r="AF66" s="10">
        <f t="shared" si="67"/>
        <v>0</v>
      </c>
      <c r="AG66" s="10">
        <f t="shared" si="68"/>
        <v>0</v>
      </c>
      <c r="AH66" s="10">
        <v>0</v>
      </c>
      <c r="AI66" s="10">
        <f t="shared" si="35"/>
        <v>659.142578125</v>
      </c>
      <c r="AJ66" s="3"/>
      <c r="AK66" s="3">
        <f t="shared" si="50"/>
        <v>22</v>
      </c>
      <c r="AL66" s="5">
        <f t="shared" si="51"/>
        <v>4</v>
      </c>
      <c r="AM66" s="10">
        <f t="shared" si="52"/>
        <v>24</v>
      </c>
      <c r="AN66" s="4">
        <f t="shared" si="69"/>
        <v>0</v>
      </c>
      <c r="AO66" s="10">
        <f t="shared" si="53"/>
        <v>0</v>
      </c>
      <c r="AP66" s="10">
        <f t="shared" si="54"/>
        <v>69.55078125</v>
      </c>
      <c r="AQ66" s="10">
        <f t="shared" si="55"/>
        <v>0</v>
      </c>
      <c r="AR66" s="10">
        <f t="shared" si="40"/>
        <v>34.775390625</v>
      </c>
      <c r="AS66" s="10">
        <f t="shared" si="56"/>
        <v>24</v>
      </c>
      <c r="AT66" s="10">
        <f t="shared" si="57"/>
        <v>0</v>
      </c>
      <c r="AU66" s="10">
        <f t="shared" si="26"/>
        <v>323.142578125</v>
      </c>
      <c r="AW66" s="3">
        <f t="shared" si="41"/>
        <v>58</v>
      </c>
      <c r="AX66" s="5">
        <f t="shared" si="42"/>
        <v>28</v>
      </c>
      <c r="AY66" s="10">
        <f t="shared" si="43"/>
        <v>168</v>
      </c>
      <c r="AZ66" s="4">
        <f t="shared" si="70"/>
        <v>0</v>
      </c>
      <c r="BA66" s="10">
        <f t="shared" si="28"/>
        <v>0</v>
      </c>
      <c r="BB66" s="10">
        <f t="shared" si="44"/>
        <v>522.515625</v>
      </c>
      <c r="BC66" s="10">
        <f t="shared" si="45"/>
        <v>0</v>
      </c>
      <c r="BD66" s="10">
        <f t="shared" si="46"/>
        <v>261.2578125</v>
      </c>
      <c r="BE66" s="10">
        <f t="shared" si="47"/>
        <v>168</v>
      </c>
      <c r="BF66" s="10">
        <v>0</v>
      </c>
      <c r="BG66" s="10">
        <f t="shared" si="30"/>
        <v>8327.828125</v>
      </c>
      <c r="BJ66" s="2">
        <f t="shared" si="37"/>
        <v>58</v>
      </c>
      <c r="BK66" s="14">
        <v>0</v>
      </c>
    </row>
    <row r="67" spans="9:63" x14ac:dyDescent="0.25">
      <c r="I67" s="1"/>
      <c r="J67">
        <f t="shared" si="59"/>
        <v>59</v>
      </c>
      <c r="K67" s="5">
        <f t="shared" si="32"/>
        <v>28</v>
      </c>
      <c r="L67" s="10">
        <f t="shared" si="60"/>
        <v>168</v>
      </c>
      <c r="M67" s="4">
        <f t="shared" si="61"/>
        <v>0</v>
      </c>
      <c r="N67" s="10">
        <f t="shared" si="39"/>
        <v>0</v>
      </c>
      <c r="O67" s="10">
        <f t="shared" si="16"/>
        <v>522.515625</v>
      </c>
      <c r="P67" s="10">
        <f t="shared" si="17"/>
        <v>0</v>
      </c>
      <c r="Q67" s="10">
        <f t="shared" si="33"/>
        <v>261.2578125</v>
      </c>
      <c r="R67" s="10">
        <f t="shared" si="18"/>
        <v>168</v>
      </c>
      <c r="S67" s="10">
        <f t="shared" si="62"/>
        <v>0</v>
      </c>
      <c r="T67" s="13">
        <f t="shared" si="72"/>
        <v>8286.3046875</v>
      </c>
      <c r="U67" s="3"/>
      <c r="V67" s="3"/>
      <c r="W67" s="13">
        <f t="shared" si="63"/>
        <v>9502.11328125</v>
      </c>
      <c r="X67" s="11">
        <f t="shared" si="20"/>
        <v>32</v>
      </c>
      <c r="Y67" s="11"/>
      <c r="Z67" s="3">
        <f t="shared" si="21"/>
        <v>59</v>
      </c>
      <c r="AA67" s="5">
        <f t="shared" si="71"/>
        <v>0</v>
      </c>
      <c r="AB67" s="10">
        <f t="shared" si="64"/>
        <v>0</v>
      </c>
      <c r="AC67" s="4">
        <f t="shared" si="65"/>
        <v>0</v>
      </c>
      <c r="AD67" s="10">
        <f t="shared" si="66"/>
        <v>0</v>
      </c>
      <c r="AE67" s="10">
        <f t="shared" si="22"/>
        <v>69.55078125</v>
      </c>
      <c r="AF67" s="10">
        <f t="shared" si="67"/>
        <v>0</v>
      </c>
      <c r="AG67" s="10">
        <f t="shared" si="68"/>
        <v>0</v>
      </c>
      <c r="AH67" s="10">
        <v>0</v>
      </c>
      <c r="AI67" s="10">
        <f t="shared" si="35"/>
        <v>659.142578125</v>
      </c>
      <c r="AJ67" s="3"/>
      <c r="AK67" s="3">
        <f t="shared" si="50"/>
        <v>23</v>
      </c>
      <c r="AL67" s="5">
        <f t="shared" si="51"/>
        <v>4</v>
      </c>
      <c r="AM67" s="10">
        <f t="shared" si="52"/>
        <v>24</v>
      </c>
      <c r="AN67" s="4">
        <f t="shared" si="69"/>
        <v>0</v>
      </c>
      <c r="AO67" s="10">
        <f t="shared" si="53"/>
        <v>0</v>
      </c>
      <c r="AP67" s="10">
        <f t="shared" si="54"/>
        <v>69.55078125</v>
      </c>
      <c r="AQ67" s="10">
        <f t="shared" si="55"/>
        <v>0</v>
      </c>
      <c r="AR67" s="10">
        <f t="shared" si="40"/>
        <v>34.775390625</v>
      </c>
      <c r="AS67" s="10">
        <f t="shared" si="56"/>
        <v>24</v>
      </c>
      <c r="AT67" s="10">
        <f t="shared" si="57"/>
        <v>0</v>
      </c>
      <c r="AU67" s="10">
        <f t="shared" si="26"/>
        <v>347.142578125</v>
      </c>
      <c r="AW67" s="3">
        <f t="shared" si="41"/>
        <v>59</v>
      </c>
      <c r="AX67" s="5">
        <f t="shared" si="42"/>
        <v>28</v>
      </c>
      <c r="AY67" s="10">
        <f t="shared" si="43"/>
        <v>168</v>
      </c>
      <c r="AZ67" s="4">
        <f t="shared" si="70"/>
        <v>0</v>
      </c>
      <c r="BA67" s="10">
        <f t="shared" si="28"/>
        <v>0</v>
      </c>
      <c r="BB67" s="10">
        <f t="shared" si="44"/>
        <v>522.515625</v>
      </c>
      <c r="BC67" s="10">
        <f t="shared" si="45"/>
        <v>0</v>
      </c>
      <c r="BD67" s="10">
        <f t="shared" si="46"/>
        <v>261.2578125</v>
      </c>
      <c r="BE67" s="10">
        <f t="shared" si="47"/>
        <v>168</v>
      </c>
      <c r="BF67" s="10">
        <v>0</v>
      </c>
      <c r="BG67" s="10">
        <f t="shared" si="30"/>
        <v>8495.828125</v>
      </c>
      <c r="BJ67" s="2">
        <f t="shared" si="37"/>
        <v>59</v>
      </c>
      <c r="BK67" s="14">
        <v>0</v>
      </c>
    </row>
    <row r="68" spans="9:63" x14ac:dyDescent="0.25">
      <c r="I68" s="1"/>
      <c r="J68">
        <f t="shared" si="59"/>
        <v>60</v>
      </c>
      <c r="K68" s="5">
        <f t="shared" si="32"/>
        <v>28</v>
      </c>
      <c r="L68" s="10">
        <f t="shared" si="60"/>
        <v>168</v>
      </c>
      <c r="M68" s="4">
        <f t="shared" si="61"/>
        <v>0</v>
      </c>
      <c r="N68" s="10">
        <f t="shared" si="39"/>
        <v>0</v>
      </c>
      <c r="O68" s="10">
        <f t="shared" si="16"/>
        <v>522.515625</v>
      </c>
      <c r="P68" s="10">
        <f t="shared" si="17"/>
        <v>0</v>
      </c>
      <c r="Q68" s="10">
        <f t="shared" si="33"/>
        <v>261.2578125</v>
      </c>
      <c r="R68" s="10">
        <f t="shared" si="18"/>
        <v>168</v>
      </c>
      <c r="S68" s="10">
        <f t="shared" si="62"/>
        <v>0</v>
      </c>
      <c r="T68" s="13">
        <f>R68+T67+S68+IF(J68=MAX($J$9:$J$2000),Q68,0)</f>
        <v>8715.5625</v>
      </c>
      <c r="U68" s="3"/>
      <c r="V68" s="3"/>
      <c r="W68" s="13">
        <f t="shared" si="63"/>
        <v>9990.146484375</v>
      </c>
      <c r="X68" s="11">
        <f t="shared" si="20"/>
        <v>32</v>
      </c>
      <c r="Y68" s="11"/>
      <c r="Z68" s="3">
        <f t="shared" si="21"/>
        <v>60</v>
      </c>
      <c r="AA68" s="5">
        <f t="shared" si="71"/>
        <v>0</v>
      </c>
      <c r="AB68" s="10">
        <f t="shared" si="64"/>
        <v>0</v>
      </c>
      <c r="AC68" s="4">
        <f t="shared" si="65"/>
        <v>0</v>
      </c>
      <c r="AD68" s="10">
        <f t="shared" si="66"/>
        <v>0</v>
      </c>
      <c r="AE68" s="10">
        <f t="shared" si="22"/>
        <v>69.55078125</v>
      </c>
      <c r="AF68" s="10">
        <f t="shared" si="67"/>
        <v>0</v>
      </c>
      <c r="AG68" s="10">
        <f t="shared" si="68"/>
        <v>0</v>
      </c>
      <c r="AH68" s="10">
        <v>0</v>
      </c>
      <c r="AI68" s="10">
        <f t="shared" si="35"/>
        <v>659.142578125</v>
      </c>
      <c r="AJ68" s="3"/>
      <c r="AK68" s="3">
        <f t="shared" si="50"/>
        <v>24</v>
      </c>
      <c r="AL68" s="5">
        <f>IF(AK68&gt;0,IF($AL67+$C$7/$C$3&lt;=$AA$7,$AL67+$C$7/$C$3,$AA$7),0)</f>
        <v>4</v>
      </c>
      <c r="AM68" s="10">
        <f t="shared" si="52"/>
        <v>24</v>
      </c>
      <c r="AN68" s="4">
        <f t="shared" si="69"/>
        <v>0</v>
      </c>
      <c r="AO68" s="10">
        <f t="shared" si="53"/>
        <v>0</v>
      </c>
      <c r="AP68" s="10">
        <f t="shared" si="54"/>
        <v>69.55078125</v>
      </c>
      <c r="AQ68" s="10">
        <f t="shared" si="55"/>
        <v>0</v>
      </c>
      <c r="AR68" s="10">
        <f t="shared" si="40"/>
        <v>34.775390625</v>
      </c>
      <c r="AS68" s="10">
        <f t="shared" si="56"/>
        <v>24</v>
      </c>
      <c r="AT68" s="10">
        <f t="shared" si="57"/>
        <v>0</v>
      </c>
      <c r="AU68" s="10">
        <f>AS68+AU67+AT68+IF($J68=MAX($J$9:$J$2000),AR68,0)</f>
        <v>405.91796875</v>
      </c>
      <c r="AW68" s="3">
        <f t="shared" si="41"/>
        <v>60</v>
      </c>
      <c r="AX68" s="5">
        <f t="shared" si="42"/>
        <v>28</v>
      </c>
      <c r="AY68" s="10">
        <f t="shared" si="43"/>
        <v>168</v>
      </c>
      <c r="AZ68" s="4">
        <f t="shared" si="70"/>
        <v>0</v>
      </c>
      <c r="BA68" s="10">
        <f t="shared" si="28"/>
        <v>0</v>
      </c>
      <c r="BB68" s="10">
        <f t="shared" si="44"/>
        <v>522.515625</v>
      </c>
      <c r="BC68" s="10">
        <f t="shared" si="45"/>
        <v>0</v>
      </c>
      <c r="BD68" s="10">
        <f t="shared" si="46"/>
        <v>261.2578125</v>
      </c>
      <c r="BE68" s="10">
        <f t="shared" si="47"/>
        <v>168</v>
      </c>
      <c r="BF68" s="10">
        <v>0</v>
      </c>
      <c r="BG68" s="10">
        <f>BE68+BG67+BF68+IF($J68=MAX($J$9:$J$2000),BD68,0)</f>
        <v>8925.0859375</v>
      </c>
      <c r="BJ68" s="2">
        <f t="shared" si="37"/>
        <v>60</v>
      </c>
      <c r="BK68" s="14">
        <v>0</v>
      </c>
    </row>
    <row r="69" spans="9:63" x14ac:dyDescent="0.25">
      <c r="L69" s="3"/>
      <c r="M69" s="3"/>
      <c r="N69" s="3"/>
      <c r="O69" s="3"/>
      <c r="P69" s="3"/>
      <c r="Q69" s="3"/>
      <c r="R69" s="3"/>
      <c r="S69" s="3"/>
      <c r="T69" s="17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W69" s="3"/>
    </row>
    <row r="70" spans="9:63" x14ac:dyDescent="0.2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W70" s="3"/>
    </row>
  </sheetData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projects</dc:creator>
  <cp:lastModifiedBy>projects</cp:lastModifiedBy>
  <dcterms:created xsi:type="dcterms:W3CDTF">2020-05-15T21:29:32Z</dcterms:created>
  <dcterms:modified xsi:type="dcterms:W3CDTF">2020-05-16T08:47:59Z</dcterms:modified>
</cp:coreProperties>
</file>